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6" documentId="13_ncr:1_{2148CE1A-6F15-488E-B7CD-75A62B796E93}" xr6:coauthVersionLast="47" xr6:coauthVersionMax="47" xr10:uidLastSave="{9A8640A3-FE14-4574-93EF-44D02BC9CFBF}"/>
  <bookViews>
    <workbookView xWindow="-110" yWindow="-110" windowWidth="19420" windowHeight="10420" tabRatio="904" activeTab="7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Classed Summary" sheetId="51" r:id="rId6"/>
    <sheet name="Speed Data" sheetId="53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P27" i="53"/>
  <c r="K26" i="53"/>
  <c r="I35" i="53"/>
  <c r="K35" i="53"/>
  <c r="N29" i="53"/>
  <c r="L34" i="53"/>
  <c r="Q29" i="53"/>
  <c r="W13" i="53"/>
  <c r="N26" i="53"/>
  <c r="V24" i="53"/>
  <c r="E21" i="53"/>
  <c r="S33" i="53"/>
  <c r="M21" i="53"/>
  <c r="S25" i="53"/>
  <c r="T15" i="53"/>
  <c r="L22" i="53"/>
  <c r="K16" i="53"/>
  <c r="R16" i="53"/>
  <c r="P33" i="53"/>
  <c r="I18" i="53"/>
  <c r="U27" i="53"/>
  <c r="X29" i="53"/>
  <c r="Q14" i="53"/>
  <c r="P16" i="53"/>
  <c r="M19" i="53"/>
  <c r="R18" i="53"/>
  <c r="W18" i="53"/>
  <c r="I28" i="53"/>
  <c r="X20" i="53"/>
  <c r="Q20" i="53"/>
  <c r="X17" i="53"/>
  <c r="O30" i="53"/>
  <c r="Q23" i="53"/>
  <c r="R22" i="53"/>
  <c r="T13" i="53"/>
  <c r="L18" i="53"/>
  <c r="O14" i="53"/>
  <c r="W27" i="53"/>
  <c r="R19" i="53"/>
  <c r="U26" i="53"/>
  <c r="J25" i="53"/>
  <c r="K13" i="53"/>
  <c r="N21" i="53"/>
  <c r="I20" i="53"/>
  <c r="J18" i="53"/>
  <c r="V19" i="53"/>
  <c r="R13" i="53"/>
  <c r="W33" i="53"/>
  <c r="E34" i="53"/>
  <c r="E14" i="53"/>
  <c r="M36" i="53"/>
  <c r="X16" i="53"/>
  <c r="T36" i="53"/>
  <c r="J22" i="53"/>
  <c r="H31" i="53"/>
  <c r="G34" i="53"/>
  <c r="J19" i="53"/>
  <c r="Q36" i="53"/>
  <c r="N14" i="53"/>
  <c r="J17" i="53"/>
  <c r="F24" i="53"/>
  <c r="P25" i="53"/>
  <c r="P21" i="53"/>
  <c r="K18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H24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I98" i="61"/>
  <c r="G72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J25" i="61"/>
  <c r="N41" i="61"/>
  <c r="E56" i="61"/>
  <c r="N22" i="61"/>
  <c r="O54" i="61"/>
  <c r="G41" i="61"/>
  <c r="E72" i="61"/>
  <c r="N46" i="61"/>
  <c r="F29" i="61"/>
  <c r="J89" i="61"/>
  <c r="G52" i="61"/>
  <c r="N93" i="61"/>
  <c r="O32" i="61"/>
  <c r="K38" i="61"/>
  <c r="H20" i="61"/>
  <c r="J87" i="61"/>
  <c r="K42" i="61"/>
  <c r="J79" i="61"/>
  <c r="O98" i="61"/>
  <c r="O55" i="61"/>
  <c r="K84" i="61"/>
  <c r="F44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F73" i="61"/>
  <c r="K72" i="61"/>
  <c r="O36" i="61"/>
  <c r="J97" i="61"/>
  <c r="O28" i="61"/>
  <c r="O85" i="61"/>
  <c r="N43" i="61"/>
  <c r="M99" i="61"/>
  <c r="P95" i="61"/>
  <c r="L27" i="61"/>
  <c r="I72" i="61"/>
  <c r="N17" i="61"/>
  <c r="N92" i="61"/>
  <c r="H27" i="61"/>
  <c r="I32" i="61"/>
  <c r="O65" i="61"/>
  <c r="G96" i="61"/>
  <c r="G91" i="61"/>
  <c r="I77" i="61"/>
  <c r="E102" i="61"/>
  <c r="M59" i="61"/>
  <c r="N90" i="61"/>
  <c r="E80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J31" i="61"/>
  <c r="E89" i="61"/>
  <c r="P72" i="61"/>
  <c r="I97" i="61"/>
  <c r="K105" i="61"/>
  <c r="E41" i="61"/>
  <c r="P108" i="61"/>
  <c r="K40" i="61"/>
  <c r="K45" i="61"/>
  <c r="F47" i="61"/>
  <c r="G74" i="61"/>
  <c r="L95" i="61"/>
  <c r="N49" i="61"/>
  <c r="H25" i="61"/>
  <c r="N110" i="61"/>
  <c r="E70" i="61"/>
  <c r="I41" i="61"/>
  <c r="P17" i="61"/>
  <c r="K108" i="61"/>
  <c r="E25" i="61"/>
  <c r="E77" i="61"/>
  <c r="L60" i="61"/>
  <c r="J42" i="61"/>
  <c r="K26" i="61"/>
  <c r="E109" i="61"/>
  <c r="J110" i="61"/>
  <c r="M108" i="61" l="1"/>
  <c r="G59" i="61"/>
  <c r="L88" i="61"/>
  <c r="F100" i="61"/>
  <c r="G93" i="61"/>
  <c r="J52" i="61"/>
  <c r="I66" i="61"/>
  <c r="G92" i="61"/>
  <c r="P46" i="61"/>
  <c r="M20" i="61"/>
  <c r="F74" i="61"/>
  <c r="N35" i="61"/>
  <c r="E93" i="61"/>
  <c r="P80" i="61"/>
  <c r="H56" i="61"/>
  <c r="E64" i="61"/>
  <c r="O31" i="61"/>
  <c r="H94" i="61"/>
  <c r="J69" i="61"/>
  <c r="E112" i="61"/>
  <c r="I76" i="61"/>
  <c r="I33" i="53"/>
  <c r="K15" i="53"/>
  <c r="J34" i="61"/>
  <c r="N59" i="61"/>
  <c r="I78" i="61"/>
  <c r="E55" i="61"/>
  <c r="N96" i="61"/>
  <c r="H47" i="61"/>
  <c r="F66" i="61"/>
  <c r="V16" i="53"/>
  <c r="H33" i="53"/>
  <c r="M35" i="53"/>
  <c r="N15" i="53"/>
  <c r="H18" i="53"/>
  <c r="X26" i="53"/>
  <c r="G35" i="53"/>
  <c r="K23" i="53"/>
  <c r="T35" i="53"/>
  <c r="J15" i="53"/>
  <c r="G29" i="61"/>
  <c r="E18" i="61"/>
  <c r="K43" i="61"/>
  <c r="H51" i="61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U37" i="53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N116" i="6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V32" i="61" l="1"/>
  <c r="AA25" i="61"/>
  <c r="Z37" i="61"/>
  <c r="Y19" i="61"/>
  <c r="V40" i="61"/>
  <c r="K114" i="61"/>
  <c r="AE36" i="61"/>
  <c r="X33" i="53"/>
  <c r="O115" i="61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Y22" i="53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V15" i="51"/>
  <c r="V21" i="51" s="1"/>
  <c r="J62" i="50"/>
  <c r="H16" i="50" s="1"/>
  <c r="AD31" i="53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C32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J72" i="50"/>
  <c r="P17" i="50" s="1"/>
  <c r="AA25" i="53"/>
  <c r="AA30" i="53"/>
  <c r="T12" i="51"/>
  <c r="J73" i="50"/>
  <c r="P18" i="50" s="1"/>
  <c r="E81" i="50"/>
  <c r="S17" i="50" s="1"/>
  <c r="AC17" i="53"/>
  <c r="AD13" i="53"/>
  <c r="AE20" i="53"/>
  <c r="H61" i="50"/>
  <c r="F15" i="50" s="1"/>
  <c r="H72" i="50"/>
  <c r="N17" i="50" s="1"/>
  <c r="I61" i="50"/>
  <c r="G15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H59" i="50"/>
  <c r="F13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AA21" i="53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20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AB20" i="53"/>
  <c r="Z31" i="53"/>
  <c r="Z22" i="53"/>
  <c r="AB24" i="53"/>
  <c r="AB33" i="53"/>
  <c r="AB30" i="53"/>
  <c r="AE23" i="53"/>
  <c r="AE15" i="53"/>
  <c r="AC33" i="53"/>
  <c r="AA24" i="53"/>
  <c r="Y28" i="53"/>
  <c r="AC35" i="53"/>
  <c r="AA20" i="53"/>
  <c r="AA18" i="53"/>
  <c r="AA13" i="53"/>
  <c r="Z30" i="53"/>
  <c r="Z25" i="53"/>
  <c r="Z32" i="53"/>
  <c r="AB31" i="53"/>
  <c r="AB22" i="53"/>
  <c r="AB21" i="53"/>
  <c r="AD33" i="53"/>
  <c r="AD34" i="53"/>
  <c r="Z20" i="53"/>
  <c r="Z19" i="53"/>
  <c r="Z28" i="53"/>
  <c r="AD30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Z21" i="53" l="1"/>
  <c r="Z27" i="53"/>
  <c r="AD14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X15" i="51"/>
  <c r="H82" i="50"/>
  <c r="V18" i="50" s="1"/>
  <c r="J82" i="50"/>
  <c r="X18" i="50" s="1"/>
  <c r="C39" i="53"/>
  <c r="H81" i="50"/>
  <c r="V17" i="50" s="1"/>
  <c r="C37" i="53"/>
  <c r="AC27" i="53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77" i="50"/>
  <c r="X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<sst xmlns="http://schemas.openxmlformats.org/spreadsheetml/2006/main" count="888" uniqueCount="128">
  <si>
    <t>Latitude</t>
  </si>
  <si>
    <t>Longitude</t>
  </si>
  <si>
    <t>Client:</t>
  </si>
  <si>
    <t xml:space="preserve">Birmingham City Council </t>
  </si>
  <si>
    <t>Project:</t>
  </si>
  <si>
    <t>4587-MID Moseley ATC's</t>
  </si>
  <si>
    <t>Site:</t>
  </si>
  <si>
    <t>01 - Russell Road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</si>
  <si>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</si>
  <si>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</si>
  <si>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</si>
  <si>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</si>
  <si>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</si>
  <si>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</si>
  <si>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</si>
  <si>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</si>
  <si>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</si>
  <si>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</si>
  <si>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</si>
  <si>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</si>
  <si>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</si>
  <si>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</si>
  <si>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</si>
  <si>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</si>
  <si>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</si>
  <si>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</si>
  <si>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</si>
  <si>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</si>
  <si>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</si>
  <si>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</si>
  <si>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Patchup Date 21/10/2024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</si>
  <si>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</si>
  <si>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</si>
  <si>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</si>
  <si>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</si>
  <si>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</si>
  <si>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</si>
  <si>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t>MM</t>
  </si>
  <si>
    <t>CD</t>
  </si>
  <si>
    <t>Data loss occurred during the survey period, see above for further details.</t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</si>
  <si>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</si>
  <si>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</si>
  <si>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</si>
  <si>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</si>
  <si>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</si>
  <si>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</si>
  <si>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</si>
  <si>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Time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</si>
  <si>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</si>
  <si>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</si>
  <si>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</si>
  <si>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</si>
  <si>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</si>
  <si>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</si>
  <si>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</si>
  <si>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</si>
  <si>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</si>
  <si>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</si>
  <si>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</si>
  <si>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</si>
  <si>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</si>
  <si>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</si>
  <si>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</si>
  <si>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</si>
  <si>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</si>
  <si>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</si>
  <si>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</si>
  <si>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</si>
  <si>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</si>
  <si>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</si>
  <si>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</si>
  <si>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Northbound</t>
  </si>
  <si>
    <t>PC</t>
  </si>
  <si>
    <t>Car</t>
  </si>
  <si>
    <t>LGV</t>
  </si>
  <si>
    <t>OGV1</t>
  </si>
  <si>
    <t>OGV2</t>
  </si>
  <si>
    <t>Day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</si>
  <si>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</si>
  <si>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</si>
  <si>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</si>
  <si>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</si>
  <si>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</si>
  <si>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</si>
  <si>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</si>
  <si>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</si>
  <si>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</si>
  <si>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</si>
  <si>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</si>
  <si>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</si>
  <si>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</si>
  <si>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</si>
  <si>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</si>
  <si>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</si>
  <si>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</si>
  <si>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</si>
  <si>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</si>
  <si>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</si>
  <si>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</si>
  <si>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</si>
  <si>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</si>
  <si>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</si>
  <si>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</si>
  <si>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</si>
  <si>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</si>
  <si>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</si>
  <si>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</si>
  <si>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</si>
  <si>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</si>
  <si>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</si>
  <si>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</si>
  <si>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</si>
  <si>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</si>
  <si>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</si>
  <si>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</si>
  <si>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</si>
  <si>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</si>
  <si>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</si>
  <si>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% &gt;PSL</t>
  </si>
  <si>
    <t>% ACPO</t>
  </si>
  <si>
    <t>% DFT</t>
  </si>
  <si>
    <t>% &gt;ACPO</t>
  </si>
  <si>
    <t>%&gt;DFT</t>
  </si>
  <si>
    <t>% Speeding</t>
  </si>
  <si>
    <t>Southbound</t>
  </si>
  <si>
    <t>N0</t>
  </si>
  <si>
    <t>-</t>
  </si>
  <si>
    <t>5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</si>
</sst>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10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6" borderId="13" xfId="0" applyFill="1" applyBorder="1" applyAlignment="1">
      <alignment horizontal="center" vertical="center"/>
    </xf>
    <xf numFmtId="0" fontId="0" fillId="16" borderId="141" xfId="0" applyFill="1" applyBorder="1" applyAlignment="1">
      <alignment horizontal="center" vertical="center"/>
    </xf>
    <xf numFmtId="0" fontId="0" fillId="16" borderId="17" xfId="0" applyFill="1" applyBorder="1" applyAlignment="1">
      <alignment horizontal="center" vertical="center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37</c:v>
                </c:pt>
                <c:pt idx="1">
                  <c:v>22</c:v>
                </c:pt>
                <c:pt idx="2">
                  <c:v>9</c:v>
                </c:pt>
                <c:pt idx="3">
                  <c:v>9</c:v>
                </c:pt>
                <c:pt idx="4">
                  <c:v>17</c:v>
                </c:pt>
                <c:pt idx="5">
                  <c:v>72</c:v>
                </c:pt>
                <c:pt idx="6">
                  <c:v>213</c:v>
                </c:pt>
                <c:pt idx="7">
                  <c:v>595</c:v>
                </c:pt>
                <c:pt idx="8">
                  <c:v>527</c:v>
                </c:pt>
                <c:pt idx="9">
                  <c:v>445</c:v>
                </c:pt>
                <c:pt idx="10">
                  <c:v>371</c:v>
                </c:pt>
                <c:pt idx="11">
                  <c:v>331</c:v>
                </c:pt>
                <c:pt idx="12">
                  <c:v>399</c:v>
                </c:pt>
                <c:pt idx="13">
                  <c:v>331</c:v>
                </c:pt>
                <c:pt idx="14">
                  <c:v>385</c:v>
                </c:pt>
                <c:pt idx="15">
                  <c:v>480</c:v>
                </c:pt>
                <c:pt idx="16">
                  <c:v>402</c:v>
                </c:pt>
                <c:pt idx="17">
                  <c:v>394</c:v>
                </c:pt>
                <c:pt idx="18">
                  <c:v>414</c:v>
                </c:pt>
                <c:pt idx="19">
                  <c:v>319</c:v>
                </c:pt>
                <c:pt idx="20">
                  <c:v>217</c:v>
                </c:pt>
                <c:pt idx="21">
                  <c:v>148</c:v>
                </c:pt>
                <c:pt idx="22">
                  <c:v>116</c:v>
                </c:pt>
                <c:pt idx="23">
                  <c:v>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39</c:v>
                </c:pt>
                <c:pt idx="1">
                  <c:v>18</c:v>
                </c:pt>
                <c:pt idx="2">
                  <c:v>13</c:v>
                </c:pt>
                <c:pt idx="3">
                  <c:v>6</c:v>
                </c:pt>
                <c:pt idx="4">
                  <c:v>15</c:v>
                </c:pt>
                <c:pt idx="5">
                  <c:v>59</c:v>
                </c:pt>
                <c:pt idx="6">
                  <c:v>236</c:v>
                </c:pt>
                <c:pt idx="7">
                  <c:v>638</c:v>
                </c:pt>
                <c:pt idx="8">
                  <c:v>332</c:v>
                </c:pt>
                <c:pt idx="9">
                  <c:v>470</c:v>
                </c:pt>
                <c:pt idx="10">
                  <c:v>395</c:v>
                </c:pt>
                <c:pt idx="11">
                  <c:v>388</c:v>
                </c:pt>
                <c:pt idx="12">
                  <c:v>377</c:v>
                </c:pt>
                <c:pt idx="13">
                  <c:v>363</c:v>
                </c:pt>
                <c:pt idx="14">
                  <c:v>405</c:v>
                </c:pt>
                <c:pt idx="15">
                  <c:v>471</c:v>
                </c:pt>
                <c:pt idx="16">
                  <c:v>417</c:v>
                </c:pt>
                <c:pt idx="17">
                  <c:v>384</c:v>
                </c:pt>
                <c:pt idx="18">
                  <c:v>448</c:v>
                </c:pt>
                <c:pt idx="19">
                  <c:v>332</c:v>
                </c:pt>
                <c:pt idx="20">
                  <c:v>232</c:v>
                </c:pt>
                <c:pt idx="21">
                  <c:v>185</c:v>
                </c:pt>
                <c:pt idx="22">
                  <c:v>136</c:v>
                </c:pt>
                <c:pt idx="23">
                  <c:v>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35</c:v>
                </c:pt>
                <c:pt idx="1">
                  <c:v>23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66</c:v>
                </c:pt>
                <c:pt idx="6">
                  <c:v>251</c:v>
                </c:pt>
                <c:pt idx="7">
                  <c:v>597</c:v>
                </c:pt>
                <c:pt idx="8">
                  <c:v>350</c:v>
                </c:pt>
                <c:pt idx="9">
                  <c:v>502</c:v>
                </c:pt>
                <c:pt idx="10">
                  <c:v>423</c:v>
                </c:pt>
                <c:pt idx="11">
                  <c:v>384</c:v>
                </c:pt>
                <c:pt idx="12">
                  <c:v>439</c:v>
                </c:pt>
                <c:pt idx="13">
                  <c:v>424</c:v>
                </c:pt>
                <c:pt idx="14">
                  <c:v>439</c:v>
                </c:pt>
                <c:pt idx="15">
                  <c:v>538</c:v>
                </c:pt>
                <c:pt idx="16">
                  <c:v>461</c:v>
                </c:pt>
                <c:pt idx="17">
                  <c:v>452</c:v>
                </c:pt>
                <c:pt idx="18">
                  <c:v>434</c:v>
                </c:pt>
                <c:pt idx="19">
                  <c:v>312</c:v>
                </c:pt>
                <c:pt idx="20">
                  <c:v>213</c:v>
                </c:pt>
                <c:pt idx="21">
                  <c:v>179</c:v>
                </c:pt>
                <c:pt idx="22">
                  <c:v>129</c:v>
                </c:pt>
                <c:pt idx="23">
                  <c:v>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38</c:v>
                </c:pt>
                <c:pt idx="1">
                  <c:v>26</c:v>
                </c:pt>
                <c:pt idx="2">
                  <c:v>7</c:v>
                </c:pt>
                <c:pt idx="3">
                  <c:v>9</c:v>
                </c:pt>
                <c:pt idx="4">
                  <c:v>18</c:v>
                </c:pt>
                <c:pt idx="5">
                  <c:v>56</c:v>
                </c:pt>
                <c:pt idx="6">
                  <c:v>244</c:v>
                </c:pt>
                <c:pt idx="7">
                  <c:v>587</c:v>
                </c:pt>
                <c:pt idx="8">
                  <c:v>436</c:v>
                </c:pt>
                <c:pt idx="9">
                  <c:v>499</c:v>
                </c:pt>
                <c:pt idx="10">
                  <c:v>400</c:v>
                </c:pt>
                <c:pt idx="11">
                  <c:v>394</c:v>
                </c:pt>
                <c:pt idx="12">
                  <c:v>417</c:v>
                </c:pt>
                <c:pt idx="13">
                  <c:v>428</c:v>
                </c:pt>
                <c:pt idx="14">
                  <c:v>444</c:v>
                </c:pt>
                <c:pt idx="15">
                  <c:v>518</c:v>
                </c:pt>
                <c:pt idx="16">
                  <c:v>470</c:v>
                </c:pt>
                <c:pt idx="17">
                  <c:v>480</c:v>
                </c:pt>
                <c:pt idx="18">
                  <c:v>467</c:v>
                </c:pt>
                <c:pt idx="19">
                  <c:v>361</c:v>
                </c:pt>
                <c:pt idx="20">
                  <c:v>246</c:v>
                </c:pt>
                <c:pt idx="21">
                  <c:v>165</c:v>
                </c:pt>
                <c:pt idx="22">
                  <c:v>149</c:v>
                </c:pt>
                <c:pt idx="23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49</c:v>
                </c:pt>
                <c:pt idx="1">
                  <c:v>26</c:v>
                </c:pt>
                <c:pt idx="2">
                  <c:v>13</c:v>
                </c:pt>
                <c:pt idx="3">
                  <c:v>10</c:v>
                </c:pt>
                <c:pt idx="4">
                  <c:v>15</c:v>
                </c:pt>
                <c:pt idx="5">
                  <c:v>50</c:v>
                </c:pt>
                <c:pt idx="6">
                  <c:v>221</c:v>
                </c:pt>
                <c:pt idx="7">
                  <c:v>498</c:v>
                </c:pt>
                <c:pt idx="8">
                  <c:v>494</c:v>
                </c:pt>
                <c:pt idx="9">
                  <c:v>473</c:v>
                </c:pt>
                <c:pt idx="10">
                  <c:v>399</c:v>
                </c:pt>
                <c:pt idx="11">
                  <c:v>400</c:v>
                </c:pt>
                <c:pt idx="12">
                  <c:v>416</c:v>
                </c:pt>
                <c:pt idx="13">
                  <c:v>429</c:v>
                </c:pt>
                <c:pt idx="14">
                  <c:v>449</c:v>
                </c:pt>
                <c:pt idx="15">
                  <c:v>506</c:v>
                </c:pt>
                <c:pt idx="16">
                  <c:v>522</c:v>
                </c:pt>
                <c:pt idx="17">
                  <c:v>469</c:v>
                </c:pt>
                <c:pt idx="18">
                  <c:v>510</c:v>
                </c:pt>
                <c:pt idx="19">
                  <c:v>387</c:v>
                </c:pt>
                <c:pt idx="20">
                  <c:v>274</c:v>
                </c:pt>
                <c:pt idx="21">
                  <c:v>196</c:v>
                </c:pt>
                <c:pt idx="22">
                  <c:v>180</c:v>
                </c:pt>
                <c:pt idx="23">
                  <c:v>145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63</c:v>
                </c:pt>
                <c:pt idx="1">
                  <c:v>60</c:v>
                </c:pt>
                <c:pt idx="2">
                  <c:v>39</c:v>
                </c:pt>
                <c:pt idx="3">
                  <c:v>17</c:v>
                </c:pt>
                <c:pt idx="4">
                  <c:v>19</c:v>
                </c:pt>
                <c:pt idx="5">
                  <c:v>18</c:v>
                </c:pt>
                <c:pt idx="6">
                  <c:v>75</c:v>
                </c:pt>
                <c:pt idx="7">
                  <c:v>110</c:v>
                </c:pt>
                <c:pt idx="8">
                  <c:v>246</c:v>
                </c:pt>
                <c:pt idx="9">
                  <c:v>343</c:v>
                </c:pt>
                <c:pt idx="10">
                  <c:v>432</c:v>
                </c:pt>
                <c:pt idx="11">
                  <c:v>466</c:v>
                </c:pt>
                <c:pt idx="12">
                  <c:v>500</c:v>
                </c:pt>
                <c:pt idx="13">
                  <c:v>508</c:v>
                </c:pt>
                <c:pt idx="14">
                  <c:v>490</c:v>
                </c:pt>
                <c:pt idx="15">
                  <c:v>470</c:v>
                </c:pt>
                <c:pt idx="16">
                  <c:v>477</c:v>
                </c:pt>
                <c:pt idx="17">
                  <c:v>462</c:v>
                </c:pt>
                <c:pt idx="18">
                  <c:v>458</c:v>
                </c:pt>
                <c:pt idx="19">
                  <c:v>420</c:v>
                </c:pt>
                <c:pt idx="20">
                  <c:v>327</c:v>
                </c:pt>
                <c:pt idx="21">
                  <c:v>250</c:v>
                </c:pt>
                <c:pt idx="22">
                  <c:v>191</c:v>
                </c:pt>
                <c:pt idx="23">
                  <c:v>140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90</c:v>
                </c:pt>
                <c:pt idx="1">
                  <c:v>54</c:v>
                </c:pt>
                <c:pt idx="2">
                  <c:v>41</c:v>
                </c:pt>
                <c:pt idx="3">
                  <c:v>23</c:v>
                </c:pt>
                <c:pt idx="4">
                  <c:v>14</c:v>
                </c:pt>
                <c:pt idx="5">
                  <c:v>30</c:v>
                </c:pt>
                <c:pt idx="6">
                  <c:v>41</c:v>
                </c:pt>
                <c:pt idx="7">
                  <c:v>87</c:v>
                </c:pt>
                <c:pt idx="8">
                  <c:v>122</c:v>
                </c:pt>
                <c:pt idx="9">
                  <c:v>239</c:v>
                </c:pt>
                <c:pt idx="10">
                  <c:v>263</c:v>
                </c:pt>
                <c:pt idx="11">
                  <c:v>316</c:v>
                </c:pt>
                <c:pt idx="12">
                  <c:v>399</c:v>
                </c:pt>
                <c:pt idx="13">
                  <c:v>455</c:v>
                </c:pt>
                <c:pt idx="14">
                  <c:v>360</c:v>
                </c:pt>
                <c:pt idx="15">
                  <c:v>397</c:v>
                </c:pt>
                <c:pt idx="16">
                  <c:v>365</c:v>
                </c:pt>
                <c:pt idx="17">
                  <c:v>344</c:v>
                </c:pt>
                <c:pt idx="18">
                  <c:v>316</c:v>
                </c:pt>
                <c:pt idx="19">
                  <c:v>285</c:v>
                </c:pt>
                <c:pt idx="20">
                  <c:v>219</c:v>
                </c:pt>
                <c:pt idx="21">
                  <c:v>139</c:v>
                </c:pt>
                <c:pt idx="22">
                  <c:v>121</c:v>
                </c:pt>
                <c:pt idx="23">
                  <c:v>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47</c:v>
                </c:pt>
                <c:pt idx="1">
                  <c:v>22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35</c:v>
                </c:pt>
                <c:pt idx="6">
                  <c:v>78</c:v>
                </c:pt>
                <c:pt idx="7">
                  <c:v>224</c:v>
                </c:pt>
                <c:pt idx="8">
                  <c:v>404</c:v>
                </c:pt>
                <c:pt idx="9">
                  <c:v>306</c:v>
                </c:pt>
                <c:pt idx="10">
                  <c:v>248</c:v>
                </c:pt>
                <c:pt idx="11">
                  <c:v>243</c:v>
                </c:pt>
                <c:pt idx="12">
                  <c:v>319</c:v>
                </c:pt>
                <c:pt idx="13">
                  <c:v>302</c:v>
                </c:pt>
                <c:pt idx="14">
                  <c:v>424</c:v>
                </c:pt>
                <c:pt idx="15">
                  <c:v>532</c:v>
                </c:pt>
                <c:pt idx="16">
                  <c:v>594</c:v>
                </c:pt>
                <c:pt idx="17">
                  <c:v>561</c:v>
                </c:pt>
                <c:pt idx="18">
                  <c:v>439</c:v>
                </c:pt>
                <c:pt idx="19">
                  <c:v>364</c:v>
                </c:pt>
                <c:pt idx="20">
                  <c:v>211</c:v>
                </c:pt>
                <c:pt idx="21">
                  <c:v>196</c:v>
                </c:pt>
                <c:pt idx="22">
                  <c:v>156</c:v>
                </c:pt>
                <c:pt idx="23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31</c:v>
                </c:pt>
                <c:pt idx="1">
                  <c:v>16</c:v>
                </c:pt>
                <c:pt idx="2">
                  <c:v>15</c:v>
                </c:pt>
                <c:pt idx="3">
                  <c:v>10</c:v>
                </c:pt>
                <c:pt idx="4">
                  <c:v>11</c:v>
                </c:pt>
                <c:pt idx="5">
                  <c:v>30</c:v>
                </c:pt>
                <c:pt idx="6">
                  <c:v>73</c:v>
                </c:pt>
                <c:pt idx="7">
                  <c:v>208</c:v>
                </c:pt>
                <c:pt idx="8">
                  <c:v>332</c:v>
                </c:pt>
                <c:pt idx="9">
                  <c:v>273</c:v>
                </c:pt>
                <c:pt idx="10">
                  <c:v>295</c:v>
                </c:pt>
                <c:pt idx="11">
                  <c:v>262</c:v>
                </c:pt>
                <c:pt idx="12">
                  <c:v>312</c:v>
                </c:pt>
                <c:pt idx="13">
                  <c:v>318</c:v>
                </c:pt>
                <c:pt idx="14">
                  <c:v>449</c:v>
                </c:pt>
                <c:pt idx="15">
                  <c:v>537</c:v>
                </c:pt>
                <c:pt idx="16">
                  <c:v>669</c:v>
                </c:pt>
                <c:pt idx="17">
                  <c:v>626</c:v>
                </c:pt>
                <c:pt idx="18">
                  <c:v>521</c:v>
                </c:pt>
                <c:pt idx="19">
                  <c:v>376</c:v>
                </c:pt>
                <c:pt idx="20">
                  <c:v>284</c:v>
                </c:pt>
                <c:pt idx="21">
                  <c:v>186</c:v>
                </c:pt>
                <c:pt idx="22">
                  <c:v>155</c:v>
                </c:pt>
                <c:pt idx="23">
                  <c:v>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50</c:v>
                </c:pt>
                <c:pt idx="1">
                  <c:v>23</c:v>
                </c:pt>
                <c:pt idx="2">
                  <c:v>11</c:v>
                </c:pt>
                <c:pt idx="3">
                  <c:v>9</c:v>
                </c:pt>
                <c:pt idx="4">
                  <c:v>15</c:v>
                </c:pt>
                <c:pt idx="5">
                  <c:v>29</c:v>
                </c:pt>
                <c:pt idx="6">
                  <c:v>72</c:v>
                </c:pt>
                <c:pt idx="7">
                  <c:v>207</c:v>
                </c:pt>
                <c:pt idx="8">
                  <c:v>368</c:v>
                </c:pt>
                <c:pt idx="9">
                  <c:v>261</c:v>
                </c:pt>
                <c:pt idx="10">
                  <c:v>244</c:v>
                </c:pt>
                <c:pt idx="11">
                  <c:v>276</c:v>
                </c:pt>
                <c:pt idx="12">
                  <c:v>336</c:v>
                </c:pt>
                <c:pt idx="13">
                  <c:v>377</c:v>
                </c:pt>
                <c:pt idx="14">
                  <c:v>490</c:v>
                </c:pt>
                <c:pt idx="15">
                  <c:v>590</c:v>
                </c:pt>
                <c:pt idx="16">
                  <c:v>627</c:v>
                </c:pt>
                <c:pt idx="17">
                  <c:v>624</c:v>
                </c:pt>
                <c:pt idx="18">
                  <c:v>455</c:v>
                </c:pt>
                <c:pt idx="19">
                  <c:v>337</c:v>
                </c:pt>
                <c:pt idx="20">
                  <c:v>221</c:v>
                </c:pt>
                <c:pt idx="21">
                  <c:v>207</c:v>
                </c:pt>
                <c:pt idx="22">
                  <c:v>199</c:v>
                </c:pt>
                <c:pt idx="23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49</c:v>
                </c:pt>
                <c:pt idx="1">
                  <c:v>18</c:v>
                </c:pt>
                <c:pt idx="2">
                  <c:v>7</c:v>
                </c:pt>
                <c:pt idx="3">
                  <c:v>5</c:v>
                </c:pt>
                <c:pt idx="4">
                  <c:v>15</c:v>
                </c:pt>
                <c:pt idx="5">
                  <c:v>23</c:v>
                </c:pt>
                <c:pt idx="6">
                  <c:v>71</c:v>
                </c:pt>
                <c:pt idx="7">
                  <c:v>216</c:v>
                </c:pt>
                <c:pt idx="8">
                  <c:v>388</c:v>
                </c:pt>
                <c:pt idx="9">
                  <c:v>274</c:v>
                </c:pt>
                <c:pt idx="10">
                  <c:v>295</c:v>
                </c:pt>
                <c:pt idx="11">
                  <c:v>275</c:v>
                </c:pt>
                <c:pt idx="12">
                  <c:v>339</c:v>
                </c:pt>
                <c:pt idx="13">
                  <c:v>349</c:v>
                </c:pt>
                <c:pt idx="14">
                  <c:v>419</c:v>
                </c:pt>
                <c:pt idx="15">
                  <c:v>522</c:v>
                </c:pt>
                <c:pt idx="16">
                  <c:v>565</c:v>
                </c:pt>
                <c:pt idx="17">
                  <c:v>604</c:v>
                </c:pt>
                <c:pt idx="18">
                  <c:v>454</c:v>
                </c:pt>
                <c:pt idx="19">
                  <c:v>420</c:v>
                </c:pt>
                <c:pt idx="20">
                  <c:v>277</c:v>
                </c:pt>
                <c:pt idx="21">
                  <c:v>219</c:v>
                </c:pt>
                <c:pt idx="22">
                  <c:v>191</c:v>
                </c:pt>
                <c:pt idx="23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44</c:v>
                </c:pt>
                <c:pt idx="1">
                  <c:v>29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26</c:v>
                </c:pt>
                <c:pt idx="6">
                  <c:v>68</c:v>
                </c:pt>
                <c:pt idx="7">
                  <c:v>210</c:v>
                </c:pt>
                <c:pt idx="8">
                  <c:v>411</c:v>
                </c:pt>
                <c:pt idx="9">
                  <c:v>265</c:v>
                </c:pt>
                <c:pt idx="10">
                  <c:v>255</c:v>
                </c:pt>
                <c:pt idx="11">
                  <c:v>271</c:v>
                </c:pt>
                <c:pt idx="12">
                  <c:v>334</c:v>
                </c:pt>
                <c:pt idx="13">
                  <c:v>345</c:v>
                </c:pt>
                <c:pt idx="14">
                  <c:v>559</c:v>
                </c:pt>
                <c:pt idx="15">
                  <c:v>584</c:v>
                </c:pt>
                <c:pt idx="16">
                  <c:v>569</c:v>
                </c:pt>
                <c:pt idx="17">
                  <c:v>577</c:v>
                </c:pt>
                <c:pt idx="18">
                  <c:v>430</c:v>
                </c:pt>
                <c:pt idx="19">
                  <c:v>372</c:v>
                </c:pt>
                <c:pt idx="20">
                  <c:v>311</c:v>
                </c:pt>
                <c:pt idx="21">
                  <c:v>251</c:v>
                </c:pt>
                <c:pt idx="22">
                  <c:v>213</c:v>
                </c:pt>
                <c:pt idx="23">
                  <c:v>144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78</c:v>
                </c:pt>
                <c:pt idx="1">
                  <c:v>35</c:v>
                </c:pt>
                <c:pt idx="2">
                  <c:v>33</c:v>
                </c:pt>
                <c:pt idx="3">
                  <c:v>24</c:v>
                </c:pt>
                <c:pt idx="4">
                  <c:v>16</c:v>
                </c:pt>
                <c:pt idx="5">
                  <c:v>14</c:v>
                </c:pt>
                <c:pt idx="6">
                  <c:v>29</c:v>
                </c:pt>
                <c:pt idx="7">
                  <c:v>82</c:v>
                </c:pt>
                <c:pt idx="8">
                  <c:v>118</c:v>
                </c:pt>
                <c:pt idx="9">
                  <c:v>233</c:v>
                </c:pt>
                <c:pt idx="10">
                  <c:v>243</c:v>
                </c:pt>
                <c:pt idx="11">
                  <c:v>303</c:v>
                </c:pt>
                <c:pt idx="12">
                  <c:v>413</c:v>
                </c:pt>
                <c:pt idx="13">
                  <c:v>393</c:v>
                </c:pt>
                <c:pt idx="14">
                  <c:v>375</c:v>
                </c:pt>
                <c:pt idx="15">
                  <c:v>438</c:v>
                </c:pt>
                <c:pt idx="16">
                  <c:v>429</c:v>
                </c:pt>
                <c:pt idx="17">
                  <c:v>411</c:v>
                </c:pt>
                <c:pt idx="18">
                  <c:v>401</c:v>
                </c:pt>
                <c:pt idx="19">
                  <c:v>380</c:v>
                </c:pt>
                <c:pt idx="20">
                  <c:v>328</c:v>
                </c:pt>
                <c:pt idx="21">
                  <c:v>281</c:v>
                </c:pt>
                <c:pt idx="22">
                  <c:v>217</c:v>
                </c:pt>
                <c:pt idx="23">
                  <c:v>172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87</c:v>
                </c:pt>
                <c:pt idx="1">
                  <c:v>73</c:v>
                </c:pt>
                <c:pt idx="2">
                  <c:v>31</c:v>
                </c:pt>
                <c:pt idx="3">
                  <c:v>29</c:v>
                </c:pt>
                <c:pt idx="4">
                  <c:v>23</c:v>
                </c:pt>
                <c:pt idx="5">
                  <c:v>26</c:v>
                </c:pt>
                <c:pt idx="6">
                  <c:v>26</c:v>
                </c:pt>
                <c:pt idx="7">
                  <c:v>44</c:v>
                </c:pt>
                <c:pt idx="8">
                  <c:v>60</c:v>
                </c:pt>
                <c:pt idx="9">
                  <c:v>123</c:v>
                </c:pt>
                <c:pt idx="10">
                  <c:v>188</c:v>
                </c:pt>
                <c:pt idx="11">
                  <c:v>243</c:v>
                </c:pt>
                <c:pt idx="12">
                  <c:v>284</c:v>
                </c:pt>
                <c:pt idx="13">
                  <c:v>393</c:v>
                </c:pt>
                <c:pt idx="14">
                  <c:v>344</c:v>
                </c:pt>
                <c:pt idx="15">
                  <c:v>355</c:v>
                </c:pt>
                <c:pt idx="16">
                  <c:v>378</c:v>
                </c:pt>
                <c:pt idx="17">
                  <c:v>368</c:v>
                </c:pt>
                <c:pt idx="18">
                  <c:v>309</c:v>
                </c:pt>
                <c:pt idx="19">
                  <c:v>292</c:v>
                </c:pt>
                <c:pt idx="20">
                  <c:v>227</c:v>
                </c:pt>
                <c:pt idx="21">
                  <c:v>151</c:v>
                </c:pt>
                <c:pt idx="22">
                  <c:v>117</c:v>
                </c:pt>
                <c:pt idx="23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1068</c:v>
                </c:pt>
                <c:pt idx="1">
                  <c:v>79196</c:v>
                </c:pt>
                <c:pt idx="2">
                  <c:v>4281</c:v>
                </c:pt>
                <c:pt idx="3">
                  <c:v>209</c:v>
                </c:pt>
                <c:pt idx="4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30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13</c:v>
                </c:pt>
                <c:pt idx="5">
                  <c:v>10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13</c:v>
                </c:pt>
                <c:pt idx="18">
                  <c:v>7</c:v>
                </c:pt>
                <c:pt idx="19">
                  <c:v>8</c:v>
                </c:pt>
                <c:pt idx="20">
                  <c:v>20</c:v>
                </c:pt>
                <c:pt idx="21">
                  <c:v>27</c:v>
                </c:pt>
                <c:pt idx="22">
                  <c:v>39</c:v>
                </c:pt>
                <c:pt idx="23">
                  <c:v>21</c:v>
                </c:pt>
                <c:pt idx="24">
                  <c:v>47</c:v>
                </c:pt>
                <c:pt idx="25">
                  <c:v>56</c:v>
                </c:pt>
                <c:pt idx="26">
                  <c:v>93</c:v>
                </c:pt>
                <c:pt idx="27">
                  <c:v>95</c:v>
                </c:pt>
                <c:pt idx="28">
                  <c:v>140</c:v>
                </c:pt>
                <c:pt idx="29">
                  <c:v>184</c:v>
                </c:pt>
                <c:pt idx="30">
                  <c:v>274</c:v>
                </c:pt>
                <c:pt idx="31">
                  <c:v>221</c:v>
                </c:pt>
                <c:pt idx="32">
                  <c:v>246</c:v>
                </c:pt>
                <c:pt idx="33">
                  <c:v>239</c:v>
                </c:pt>
                <c:pt idx="34">
                  <c:v>247</c:v>
                </c:pt>
                <c:pt idx="35">
                  <c:v>199</c:v>
                </c:pt>
                <c:pt idx="36">
                  <c:v>220</c:v>
                </c:pt>
                <c:pt idx="37">
                  <c:v>183</c:v>
                </c:pt>
                <c:pt idx="38">
                  <c:v>192</c:v>
                </c:pt>
                <c:pt idx="39">
                  <c:v>156</c:v>
                </c:pt>
                <c:pt idx="40">
                  <c:v>172</c:v>
                </c:pt>
                <c:pt idx="41">
                  <c:v>129</c:v>
                </c:pt>
                <c:pt idx="42">
                  <c:v>159</c:v>
                </c:pt>
                <c:pt idx="43">
                  <c:v>159</c:v>
                </c:pt>
                <c:pt idx="44">
                  <c:v>151</c:v>
                </c:pt>
                <c:pt idx="45">
                  <c:v>153</c:v>
                </c:pt>
                <c:pt idx="46">
                  <c:v>138</c:v>
                </c:pt>
                <c:pt idx="47">
                  <c:v>132</c:v>
                </c:pt>
                <c:pt idx="48">
                  <c:v>165</c:v>
                </c:pt>
                <c:pt idx="49">
                  <c:v>181</c:v>
                </c:pt>
                <c:pt idx="50">
                  <c:v>184</c:v>
                </c:pt>
                <c:pt idx="51">
                  <c:v>188</c:v>
                </c:pt>
                <c:pt idx="52">
                  <c:v>144</c:v>
                </c:pt>
                <c:pt idx="53">
                  <c:v>158</c:v>
                </c:pt>
                <c:pt idx="54">
                  <c:v>164</c:v>
                </c:pt>
                <c:pt idx="55">
                  <c:v>167</c:v>
                </c:pt>
                <c:pt idx="56">
                  <c:v>172</c:v>
                </c:pt>
                <c:pt idx="57">
                  <c:v>183</c:v>
                </c:pt>
                <c:pt idx="58">
                  <c:v>222</c:v>
                </c:pt>
                <c:pt idx="59">
                  <c:v>232</c:v>
                </c:pt>
                <c:pt idx="60">
                  <c:v>234</c:v>
                </c:pt>
                <c:pt idx="61">
                  <c:v>243</c:v>
                </c:pt>
                <c:pt idx="62">
                  <c:v>236</c:v>
                </c:pt>
                <c:pt idx="63">
                  <c:v>299</c:v>
                </c:pt>
                <c:pt idx="64">
                  <c:v>262</c:v>
                </c:pt>
                <c:pt idx="65">
                  <c:v>218</c:v>
                </c:pt>
                <c:pt idx="66">
                  <c:v>254</c:v>
                </c:pt>
                <c:pt idx="67">
                  <c:v>262</c:v>
                </c:pt>
                <c:pt idx="68">
                  <c:v>239</c:v>
                </c:pt>
                <c:pt idx="69">
                  <c:v>259</c:v>
                </c:pt>
                <c:pt idx="70">
                  <c:v>240</c:v>
                </c:pt>
                <c:pt idx="71">
                  <c:v>217</c:v>
                </c:pt>
                <c:pt idx="72">
                  <c:v>254</c:v>
                </c:pt>
                <c:pt idx="73">
                  <c:v>212</c:v>
                </c:pt>
                <c:pt idx="74">
                  <c:v>204</c:v>
                </c:pt>
                <c:pt idx="75">
                  <c:v>183</c:v>
                </c:pt>
                <c:pt idx="76">
                  <c:v>183</c:v>
                </c:pt>
                <c:pt idx="77">
                  <c:v>169</c:v>
                </c:pt>
                <c:pt idx="78">
                  <c:v>159</c:v>
                </c:pt>
                <c:pt idx="79">
                  <c:v>172</c:v>
                </c:pt>
                <c:pt idx="80">
                  <c:v>105</c:v>
                </c:pt>
                <c:pt idx="81">
                  <c:v>109</c:v>
                </c:pt>
                <c:pt idx="82">
                  <c:v>118</c:v>
                </c:pt>
                <c:pt idx="83">
                  <c:v>96</c:v>
                </c:pt>
                <c:pt idx="84">
                  <c:v>107</c:v>
                </c:pt>
                <c:pt idx="85">
                  <c:v>83</c:v>
                </c:pt>
                <c:pt idx="86">
                  <c:v>75</c:v>
                </c:pt>
                <c:pt idx="87">
                  <c:v>79</c:v>
                </c:pt>
                <c:pt idx="88">
                  <c:v>75</c:v>
                </c:pt>
                <c:pt idx="89">
                  <c:v>78</c:v>
                </c:pt>
                <c:pt idx="90">
                  <c:v>71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24</c:v>
                </c:pt>
                <c:pt idx="1">
                  <c:v>20</c:v>
                </c:pt>
                <c:pt idx="2">
                  <c:v>10</c:v>
                </c:pt>
                <c:pt idx="3">
                  <c:v>16</c:v>
                </c:pt>
                <c:pt idx="4">
                  <c:v>5</c:v>
                </c:pt>
                <c:pt idx="5">
                  <c:v>5</c:v>
                </c:pt>
                <c:pt idx="6">
                  <c:v>11</c:v>
                </c:pt>
                <c:pt idx="7">
                  <c:v>13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11</c:v>
                </c:pt>
                <c:pt idx="12">
                  <c:v>6</c:v>
                </c:pt>
                <c:pt idx="13">
                  <c:v>1</c:v>
                </c:pt>
                <c:pt idx="14">
                  <c:v>4</c:v>
                </c:pt>
                <c:pt idx="15">
                  <c:v>5</c:v>
                </c:pt>
                <c:pt idx="16">
                  <c:v>2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11</c:v>
                </c:pt>
                <c:pt idx="21">
                  <c:v>18</c:v>
                </c:pt>
                <c:pt idx="22">
                  <c:v>26</c:v>
                </c:pt>
                <c:pt idx="23">
                  <c:v>34</c:v>
                </c:pt>
                <c:pt idx="24">
                  <c:v>39</c:v>
                </c:pt>
                <c:pt idx="25">
                  <c:v>58</c:v>
                </c:pt>
                <c:pt idx="26">
                  <c:v>96</c:v>
                </c:pt>
                <c:pt idx="27">
                  <c:v>116</c:v>
                </c:pt>
                <c:pt idx="28">
                  <c:v>185</c:v>
                </c:pt>
                <c:pt idx="29">
                  <c:v>195</c:v>
                </c:pt>
                <c:pt idx="30">
                  <c:v>250</c:v>
                </c:pt>
                <c:pt idx="31">
                  <c:v>216</c:v>
                </c:pt>
                <c:pt idx="32">
                  <c:v>176</c:v>
                </c:pt>
                <c:pt idx="33">
                  <c:v>169</c:v>
                </c:pt>
                <c:pt idx="34">
                  <c:v>135</c:v>
                </c:pt>
                <c:pt idx="35">
                  <c:v>184</c:v>
                </c:pt>
                <c:pt idx="36">
                  <c:v>198</c:v>
                </c:pt>
                <c:pt idx="37">
                  <c:v>170</c:v>
                </c:pt>
                <c:pt idx="38">
                  <c:v>191</c:v>
                </c:pt>
                <c:pt idx="39">
                  <c:v>184</c:v>
                </c:pt>
                <c:pt idx="40">
                  <c:v>179</c:v>
                </c:pt>
                <c:pt idx="41">
                  <c:v>177</c:v>
                </c:pt>
                <c:pt idx="42">
                  <c:v>165</c:v>
                </c:pt>
                <c:pt idx="43">
                  <c:v>169</c:v>
                </c:pt>
                <c:pt idx="44">
                  <c:v>168</c:v>
                </c:pt>
                <c:pt idx="45">
                  <c:v>154</c:v>
                </c:pt>
                <c:pt idx="46">
                  <c:v>154</c:v>
                </c:pt>
                <c:pt idx="47">
                  <c:v>174</c:v>
                </c:pt>
                <c:pt idx="48">
                  <c:v>153</c:v>
                </c:pt>
                <c:pt idx="49">
                  <c:v>166</c:v>
                </c:pt>
                <c:pt idx="50">
                  <c:v>189</c:v>
                </c:pt>
                <c:pt idx="51">
                  <c:v>181</c:v>
                </c:pt>
                <c:pt idx="52">
                  <c:v>172</c:v>
                </c:pt>
                <c:pt idx="53">
                  <c:v>174</c:v>
                </c:pt>
                <c:pt idx="54">
                  <c:v>157</c:v>
                </c:pt>
                <c:pt idx="55">
                  <c:v>178</c:v>
                </c:pt>
                <c:pt idx="56">
                  <c:v>183</c:v>
                </c:pt>
                <c:pt idx="57">
                  <c:v>213</c:v>
                </c:pt>
                <c:pt idx="58">
                  <c:v>214</c:v>
                </c:pt>
                <c:pt idx="59">
                  <c:v>244</c:v>
                </c:pt>
                <c:pt idx="60">
                  <c:v>250</c:v>
                </c:pt>
                <c:pt idx="61">
                  <c:v>239</c:v>
                </c:pt>
                <c:pt idx="62">
                  <c:v>269</c:v>
                </c:pt>
                <c:pt idx="63">
                  <c:v>250</c:v>
                </c:pt>
                <c:pt idx="64">
                  <c:v>253</c:v>
                </c:pt>
                <c:pt idx="65">
                  <c:v>254</c:v>
                </c:pt>
                <c:pt idx="66">
                  <c:v>303</c:v>
                </c:pt>
                <c:pt idx="67">
                  <c:v>276</c:v>
                </c:pt>
                <c:pt idx="68">
                  <c:v>251</c:v>
                </c:pt>
                <c:pt idx="69">
                  <c:v>258</c:v>
                </c:pt>
                <c:pt idx="70">
                  <c:v>253</c:v>
                </c:pt>
                <c:pt idx="71">
                  <c:v>248</c:v>
                </c:pt>
                <c:pt idx="72">
                  <c:v>266</c:v>
                </c:pt>
                <c:pt idx="73">
                  <c:v>255</c:v>
                </c:pt>
                <c:pt idx="74">
                  <c:v>230</c:v>
                </c:pt>
                <c:pt idx="75">
                  <c:v>218</c:v>
                </c:pt>
                <c:pt idx="76">
                  <c:v>197</c:v>
                </c:pt>
                <c:pt idx="77">
                  <c:v>191</c:v>
                </c:pt>
                <c:pt idx="78">
                  <c:v>174</c:v>
                </c:pt>
                <c:pt idx="79">
                  <c:v>146</c:v>
                </c:pt>
                <c:pt idx="80">
                  <c:v>135</c:v>
                </c:pt>
                <c:pt idx="81">
                  <c:v>144</c:v>
                </c:pt>
                <c:pt idx="82">
                  <c:v>116</c:v>
                </c:pt>
                <c:pt idx="83">
                  <c:v>121</c:v>
                </c:pt>
                <c:pt idx="84">
                  <c:v>111</c:v>
                </c:pt>
                <c:pt idx="85">
                  <c:v>98</c:v>
                </c:pt>
                <c:pt idx="86">
                  <c:v>88</c:v>
                </c:pt>
                <c:pt idx="87">
                  <c:v>74</c:v>
                </c:pt>
                <c:pt idx="88">
                  <c:v>78</c:v>
                </c:pt>
                <c:pt idx="89">
                  <c:v>74</c:v>
                </c:pt>
                <c:pt idx="90">
                  <c:v>80</c:v>
                </c:pt>
                <c:pt idx="91">
                  <c:v>59</c:v>
                </c:pt>
                <c:pt idx="92">
                  <c:v>31</c:v>
                </c:pt>
                <c:pt idx="93">
                  <c:v>49</c:v>
                </c:pt>
                <c:pt idx="94">
                  <c:v>40</c:v>
                </c:pt>
                <c:pt idx="95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15</c:v>
                </c:pt>
                <c:pt idx="4">
                  <c:v>17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4</c:v>
                </c:pt>
                <c:pt idx="9">
                  <c:v>8</c:v>
                </c:pt>
                <c:pt idx="10">
                  <c:v>7</c:v>
                </c:pt>
                <c:pt idx="11">
                  <c:v>2</c:v>
                </c:pt>
                <c:pt idx="12">
                  <c:v>9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7</c:v>
                </c:pt>
                <c:pt idx="17">
                  <c:v>3</c:v>
                </c:pt>
                <c:pt idx="18">
                  <c:v>5</c:v>
                </c:pt>
                <c:pt idx="19">
                  <c:v>12</c:v>
                </c:pt>
                <c:pt idx="20">
                  <c:v>11</c:v>
                </c:pt>
                <c:pt idx="21">
                  <c:v>20</c:v>
                </c:pt>
                <c:pt idx="22">
                  <c:v>33</c:v>
                </c:pt>
                <c:pt idx="23">
                  <c:v>31</c:v>
                </c:pt>
                <c:pt idx="24">
                  <c:v>39</c:v>
                </c:pt>
                <c:pt idx="25">
                  <c:v>70</c:v>
                </c:pt>
                <c:pt idx="26">
                  <c:v>105</c:v>
                </c:pt>
                <c:pt idx="27">
                  <c:v>109</c:v>
                </c:pt>
                <c:pt idx="28">
                  <c:v>141</c:v>
                </c:pt>
                <c:pt idx="29">
                  <c:v>200</c:v>
                </c:pt>
                <c:pt idx="30">
                  <c:v>252</c:v>
                </c:pt>
                <c:pt idx="31">
                  <c:v>211</c:v>
                </c:pt>
                <c:pt idx="32">
                  <c:v>211</c:v>
                </c:pt>
                <c:pt idx="33">
                  <c:v>197</c:v>
                </c:pt>
                <c:pt idx="34">
                  <c:v>150</c:v>
                </c:pt>
                <c:pt idx="35">
                  <c:v>160</c:v>
                </c:pt>
                <c:pt idx="36">
                  <c:v>184</c:v>
                </c:pt>
                <c:pt idx="37">
                  <c:v>194</c:v>
                </c:pt>
                <c:pt idx="38">
                  <c:v>201</c:v>
                </c:pt>
                <c:pt idx="39">
                  <c:v>184</c:v>
                </c:pt>
                <c:pt idx="40">
                  <c:v>169</c:v>
                </c:pt>
                <c:pt idx="41">
                  <c:v>164</c:v>
                </c:pt>
                <c:pt idx="42">
                  <c:v>180</c:v>
                </c:pt>
                <c:pt idx="43">
                  <c:v>154</c:v>
                </c:pt>
                <c:pt idx="44">
                  <c:v>173</c:v>
                </c:pt>
                <c:pt idx="45">
                  <c:v>156</c:v>
                </c:pt>
                <c:pt idx="46">
                  <c:v>168</c:v>
                </c:pt>
                <c:pt idx="47">
                  <c:v>163</c:v>
                </c:pt>
                <c:pt idx="48">
                  <c:v>196</c:v>
                </c:pt>
                <c:pt idx="49">
                  <c:v>181</c:v>
                </c:pt>
                <c:pt idx="50">
                  <c:v>182</c:v>
                </c:pt>
                <c:pt idx="51">
                  <c:v>216</c:v>
                </c:pt>
                <c:pt idx="52">
                  <c:v>212</c:v>
                </c:pt>
                <c:pt idx="53">
                  <c:v>195</c:v>
                </c:pt>
                <c:pt idx="54">
                  <c:v>216</c:v>
                </c:pt>
                <c:pt idx="55">
                  <c:v>178</c:v>
                </c:pt>
                <c:pt idx="56">
                  <c:v>203</c:v>
                </c:pt>
                <c:pt idx="57">
                  <c:v>222</c:v>
                </c:pt>
                <c:pt idx="58">
                  <c:v>253</c:v>
                </c:pt>
                <c:pt idx="59">
                  <c:v>251</c:v>
                </c:pt>
                <c:pt idx="60">
                  <c:v>253</c:v>
                </c:pt>
                <c:pt idx="61">
                  <c:v>242</c:v>
                </c:pt>
                <c:pt idx="62">
                  <c:v>291</c:v>
                </c:pt>
                <c:pt idx="63">
                  <c:v>342</c:v>
                </c:pt>
                <c:pt idx="64">
                  <c:v>278</c:v>
                </c:pt>
                <c:pt idx="65">
                  <c:v>265</c:v>
                </c:pt>
                <c:pt idx="66">
                  <c:v>289</c:v>
                </c:pt>
                <c:pt idx="67">
                  <c:v>256</c:v>
                </c:pt>
                <c:pt idx="68">
                  <c:v>297</c:v>
                </c:pt>
                <c:pt idx="69">
                  <c:v>262</c:v>
                </c:pt>
                <c:pt idx="70">
                  <c:v>263</c:v>
                </c:pt>
                <c:pt idx="71">
                  <c:v>254</c:v>
                </c:pt>
                <c:pt idx="72">
                  <c:v>251</c:v>
                </c:pt>
                <c:pt idx="73">
                  <c:v>199</c:v>
                </c:pt>
                <c:pt idx="74">
                  <c:v>229</c:v>
                </c:pt>
                <c:pt idx="75">
                  <c:v>210</c:v>
                </c:pt>
                <c:pt idx="76">
                  <c:v>189</c:v>
                </c:pt>
                <c:pt idx="77">
                  <c:v>161</c:v>
                </c:pt>
                <c:pt idx="78">
                  <c:v>166</c:v>
                </c:pt>
                <c:pt idx="79">
                  <c:v>133</c:v>
                </c:pt>
                <c:pt idx="80">
                  <c:v>137</c:v>
                </c:pt>
                <c:pt idx="81">
                  <c:v>124</c:v>
                </c:pt>
                <c:pt idx="82">
                  <c:v>85</c:v>
                </c:pt>
                <c:pt idx="83">
                  <c:v>88</c:v>
                </c:pt>
                <c:pt idx="84">
                  <c:v>106</c:v>
                </c:pt>
                <c:pt idx="85">
                  <c:v>104</c:v>
                </c:pt>
                <c:pt idx="86">
                  <c:v>88</c:v>
                </c:pt>
                <c:pt idx="87">
                  <c:v>88</c:v>
                </c:pt>
                <c:pt idx="88">
                  <c:v>98</c:v>
                </c:pt>
                <c:pt idx="89">
                  <c:v>105</c:v>
                </c:pt>
                <c:pt idx="90">
                  <c:v>68</c:v>
                </c:pt>
                <c:pt idx="91">
                  <c:v>57</c:v>
                </c:pt>
                <c:pt idx="92">
                  <c:v>49</c:v>
                </c:pt>
                <c:pt idx="93">
                  <c:v>57</c:v>
                </c:pt>
                <c:pt idx="94">
                  <c:v>41</c:v>
                </c:pt>
                <c:pt idx="95">
                  <c:v>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27</c:v>
                </c:pt>
                <c:pt idx="1">
                  <c:v>20</c:v>
                </c:pt>
                <c:pt idx="2">
                  <c:v>22</c:v>
                </c:pt>
                <c:pt idx="3">
                  <c:v>18</c:v>
                </c:pt>
                <c:pt idx="4">
                  <c:v>10</c:v>
                </c:pt>
                <c:pt idx="5">
                  <c:v>17</c:v>
                </c:pt>
                <c:pt idx="6">
                  <c:v>9</c:v>
                </c:pt>
                <c:pt idx="7">
                  <c:v>8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23</c:v>
                </c:pt>
                <c:pt idx="23">
                  <c:v>29</c:v>
                </c:pt>
                <c:pt idx="24">
                  <c:v>36</c:v>
                </c:pt>
                <c:pt idx="25">
                  <c:v>72</c:v>
                </c:pt>
                <c:pt idx="26">
                  <c:v>85</c:v>
                </c:pt>
                <c:pt idx="27">
                  <c:v>122</c:v>
                </c:pt>
                <c:pt idx="28">
                  <c:v>152</c:v>
                </c:pt>
                <c:pt idx="29">
                  <c:v>202</c:v>
                </c:pt>
                <c:pt idx="30">
                  <c:v>218</c:v>
                </c:pt>
                <c:pt idx="31">
                  <c:v>231</c:v>
                </c:pt>
                <c:pt idx="32">
                  <c:v>180</c:v>
                </c:pt>
                <c:pt idx="33">
                  <c:v>198</c:v>
                </c:pt>
                <c:pt idx="34">
                  <c:v>200</c:v>
                </c:pt>
                <c:pt idx="35">
                  <c:v>246</c:v>
                </c:pt>
                <c:pt idx="36">
                  <c:v>226</c:v>
                </c:pt>
                <c:pt idx="37">
                  <c:v>193</c:v>
                </c:pt>
                <c:pt idx="38">
                  <c:v>192</c:v>
                </c:pt>
                <c:pt idx="39">
                  <c:v>162</c:v>
                </c:pt>
                <c:pt idx="40">
                  <c:v>162</c:v>
                </c:pt>
                <c:pt idx="41">
                  <c:v>179</c:v>
                </c:pt>
                <c:pt idx="42">
                  <c:v>185</c:v>
                </c:pt>
                <c:pt idx="43">
                  <c:v>169</c:v>
                </c:pt>
                <c:pt idx="44">
                  <c:v>160</c:v>
                </c:pt>
                <c:pt idx="45">
                  <c:v>176</c:v>
                </c:pt>
                <c:pt idx="46">
                  <c:v>161</c:v>
                </c:pt>
                <c:pt idx="47">
                  <c:v>172</c:v>
                </c:pt>
                <c:pt idx="48">
                  <c:v>191</c:v>
                </c:pt>
                <c:pt idx="49">
                  <c:v>191</c:v>
                </c:pt>
                <c:pt idx="50">
                  <c:v>188</c:v>
                </c:pt>
                <c:pt idx="51">
                  <c:v>186</c:v>
                </c:pt>
                <c:pt idx="52">
                  <c:v>169</c:v>
                </c:pt>
                <c:pt idx="53">
                  <c:v>201</c:v>
                </c:pt>
                <c:pt idx="54">
                  <c:v>213</c:v>
                </c:pt>
                <c:pt idx="55">
                  <c:v>194</c:v>
                </c:pt>
                <c:pt idx="56">
                  <c:v>204</c:v>
                </c:pt>
                <c:pt idx="57">
                  <c:v>199</c:v>
                </c:pt>
                <c:pt idx="58">
                  <c:v>229</c:v>
                </c:pt>
                <c:pt idx="59">
                  <c:v>231</c:v>
                </c:pt>
                <c:pt idx="60">
                  <c:v>233</c:v>
                </c:pt>
                <c:pt idx="61">
                  <c:v>252</c:v>
                </c:pt>
                <c:pt idx="62">
                  <c:v>248</c:v>
                </c:pt>
                <c:pt idx="63">
                  <c:v>307</c:v>
                </c:pt>
                <c:pt idx="64">
                  <c:v>249</c:v>
                </c:pt>
                <c:pt idx="65">
                  <c:v>291</c:v>
                </c:pt>
                <c:pt idx="66">
                  <c:v>243</c:v>
                </c:pt>
                <c:pt idx="67">
                  <c:v>252</c:v>
                </c:pt>
                <c:pt idx="68">
                  <c:v>292</c:v>
                </c:pt>
                <c:pt idx="69">
                  <c:v>288</c:v>
                </c:pt>
                <c:pt idx="70">
                  <c:v>266</c:v>
                </c:pt>
                <c:pt idx="71">
                  <c:v>238</c:v>
                </c:pt>
                <c:pt idx="72">
                  <c:v>224</c:v>
                </c:pt>
                <c:pt idx="73">
                  <c:v>255</c:v>
                </c:pt>
                <c:pt idx="74">
                  <c:v>212</c:v>
                </c:pt>
                <c:pt idx="75">
                  <c:v>230</c:v>
                </c:pt>
                <c:pt idx="76">
                  <c:v>241</c:v>
                </c:pt>
                <c:pt idx="77">
                  <c:v>204</c:v>
                </c:pt>
                <c:pt idx="78">
                  <c:v>188</c:v>
                </c:pt>
                <c:pt idx="79">
                  <c:v>148</c:v>
                </c:pt>
                <c:pt idx="80">
                  <c:v>151</c:v>
                </c:pt>
                <c:pt idx="81">
                  <c:v>140</c:v>
                </c:pt>
                <c:pt idx="82">
                  <c:v>121</c:v>
                </c:pt>
                <c:pt idx="83">
                  <c:v>111</c:v>
                </c:pt>
                <c:pt idx="84">
                  <c:v>114</c:v>
                </c:pt>
                <c:pt idx="85">
                  <c:v>108</c:v>
                </c:pt>
                <c:pt idx="86">
                  <c:v>70</c:v>
                </c:pt>
                <c:pt idx="87">
                  <c:v>92</c:v>
                </c:pt>
                <c:pt idx="88">
                  <c:v>112</c:v>
                </c:pt>
                <c:pt idx="89">
                  <c:v>96</c:v>
                </c:pt>
                <c:pt idx="90">
                  <c:v>82</c:v>
                </c:pt>
                <c:pt idx="91">
                  <c:v>50</c:v>
                </c:pt>
                <c:pt idx="92">
                  <c:v>54</c:v>
                </c:pt>
                <c:pt idx="93">
                  <c:v>52</c:v>
                </c:pt>
                <c:pt idx="94">
                  <c:v>37</c:v>
                </c:pt>
                <c:pt idx="95">
                  <c:v>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27</c:v>
                </c:pt>
                <c:pt idx="1">
                  <c:v>32</c:v>
                </c:pt>
                <c:pt idx="2">
                  <c:v>20</c:v>
                </c:pt>
                <c:pt idx="3">
                  <c:v>14</c:v>
                </c:pt>
                <c:pt idx="4">
                  <c:v>17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8</c:v>
                </c:pt>
                <c:pt idx="9">
                  <c:v>4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33</c:v>
                </c:pt>
                <c:pt idx="24">
                  <c:v>37</c:v>
                </c:pt>
                <c:pt idx="25">
                  <c:v>57</c:v>
                </c:pt>
                <c:pt idx="26">
                  <c:v>87</c:v>
                </c:pt>
                <c:pt idx="27">
                  <c:v>108</c:v>
                </c:pt>
                <c:pt idx="28">
                  <c:v>134</c:v>
                </c:pt>
                <c:pt idx="29">
                  <c:v>148</c:v>
                </c:pt>
                <c:pt idx="30">
                  <c:v>198</c:v>
                </c:pt>
                <c:pt idx="31">
                  <c:v>228</c:v>
                </c:pt>
                <c:pt idx="32">
                  <c:v>222</c:v>
                </c:pt>
                <c:pt idx="33">
                  <c:v>230</c:v>
                </c:pt>
                <c:pt idx="34">
                  <c:v>217</c:v>
                </c:pt>
                <c:pt idx="35">
                  <c:v>236</c:v>
                </c:pt>
                <c:pt idx="36">
                  <c:v>194</c:v>
                </c:pt>
                <c:pt idx="37">
                  <c:v>186</c:v>
                </c:pt>
                <c:pt idx="38">
                  <c:v>187</c:v>
                </c:pt>
                <c:pt idx="39">
                  <c:v>171</c:v>
                </c:pt>
                <c:pt idx="40">
                  <c:v>166</c:v>
                </c:pt>
                <c:pt idx="41">
                  <c:v>175</c:v>
                </c:pt>
                <c:pt idx="42">
                  <c:v>170</c:v>
                </c:pt>
                <c:pt idx="43">
                  <c:v>143</c:v>
                </c:pt>
                <c:pt idx="44">
                  <c:v>163</c:v>
                </c:pt>
                <c:pt idx="45">
                  <c:v>163</c:v>
                </c:pt>
                <c:pt idx="46">
                  <c:v>158</c:v>
                </c:pt>
                <c:pt idx="47">
                  <c:v>187</c:v>
                </c:pt>
                <c:pt idx="48">
                  <c:v>179</c:v>
                </c:pt>
                <c:pt idx="49">
                  <c:v>183</c:v>
                </c:pt>
                <c:pt idx="50">
                  <c:v>191</c:v>
                </c:pt>
                <c:pt idx="51">
                  <c:v>197</c:v>
                </c:pt>
                <c:pt idx="52">
                  <c:v>217</c:v>
                </c:pt>
                <c:pt idx="53">
                  <c:v>184</c:v>
                </c:pt>
                <c:pt idx="54">
                  <c:v>187</c:v>
                </c:pt>
                <c:pt idx="55">
                  <c:v>186</c:v>
                </c:pt>
                <c:pt idx="56">
                  <c:v>240</c:v>
                </c:pt>
                <c:pt idx="57">
                  <c:v>236</c:v>
                </c:pt>
                <c:pt idx="58">
                  <c:v>257</c:v>
                </c:pt>
                <c:pt idx="59">
                  <c:v>275</c:v>
                </c:pt>
                <c:pt idx="60">
                  <c:v>259</c:v>
                </c:pt>
                <c:pt idx="61">
                  <c:v>251</c:v>
                </c:pt>
                <c:pt idx="62">
                  <c:v>275</c:v>
                </c:pt>
                <c:pt idx="63">
                  <c:v>305</c:v>
                </c:pt>
                <c:pt idx="64">
                  <c:v>289</c:v>
                </c:pt>
                <c:pt idx="65">
                  <c:v>259</c:v>
                </c:pt>
                <c:pt idx="66">
                  <c:v>271</c:v>
                </c:pt>
                <c:pt idx="67">
                  <c:v>272</c:v>
                </c:pt>
                <c:pt idx="68">
                  <c:v>268</c:v>
                </c:pt>
                <c:pt idx="69">
                  <c:v>265</c:v>
                </c:pt>
                <c:pt idx="70">
                  <c:v>245</c:v>
                </c:pt>
                <c:pt idx="71">
                  <c:v>268</c:v>
                </c:pt>
                <c:pt idx="72">
                  <c:v>254</c:v>
                </c:pt>
                <c:pt idx="73">
                  <c:v>235</c:v>
                </c:pt>
                <c:pt idx="74">
                  <c:v>225</c:v>
                </c:pt>
                <c:pt idx="75">
                  <c:v>226</c:v>
                </c:pt>
                <c:pt idx="76">
                  <c:v>213</c:v>
                </c:pt>
                <c:pt idx="77">
                  <c:v>174</c:v>
                </c:pt>
                <c:pt idx="78">
                  <c:v>187</c:v>
                </c:pt>
                <c:pt idx="79">
                  <c:v>185</c:v>
                </c:pt>
                <c:pt idx="80">
                  <c:v>145</c:v>
                </c:pt>
                <c:pt idx="81">
                  <c:v>181</c:v>
                </c:pt>
                <c:pt idx="82">
                  <c:v>152</c:v>
                </c:pt>
                <c:pt idx="83">
                  <c:v>107</c:v>
                </c:pt>
                <c:pt idx="84">
                  <c:v>117</c:v>
                </c:pt>
                <c:pt idx="85">
                  <c:v>122</c:v>
                </c:pt>
                <c:pt idx="86">
                  <c:v>106</c:v>
                </c:pt>
                <c:pt idx="87">
                  <c:v>102</c:v>
                </c:pt>
                <c:pt idx="88">
                  <c:v>115</c:v>
                </c:pt>
                <c:pt idx="89">
                  <c:v>102</c:v>
                </c:pt>
                <c:pt idx="90">
                  <c:v>101</c:v>
                </c:pt>
                <c:pt idx="91">
                  <c:v>75</c:v>
                </c:pt>
                <c:pt idx="92">
                  <c:v>83</c:v>
                </c:pt>
                <c:pt idx="93">
                  <c:v>58</c:v>
                </c:pt>
                <c:pt idx="94">
                  <c:v>81</c:v>
                </c:pt>
                <c:pt idx="95">
                  <c:v>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45</c:v>
                </c:pt>
                <c:pt idx="1">
                  <c:v>37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23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18</c:v>
                </c:pt>
                <c:pt idx="10">
                  <c:v>20</c:v>
                </c:pt>
                <c:pt idx="11">
                  <c:v>10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9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16</c:v>
                </c:pt>
                <c:pt idx="25">
                  <c:v>21</c:v>
                </c:pt>
                <c:pt idx="26">
                  <c:v>29</c:v>
                </c:pt>
                <c:pt idx="27">
                  <c:v>38</c:v>
                </c:pt>
                <c:pt idx="28">
                  <c:v>40</c:v>
                </c:pt>
                <c:pt idx="29">
                  <c:v>45</c:v>
                </c:pt>
                <c:pt idx="30">
                  <c:v>48</c:v>
                </c:pt>
                <c:pt idx="31">
                  <c:v>59</c:v>
                </c:pt>
                <c:pt idx="32">
                  <c:v>61</c:v>
                </c:pt>
                <c:pt idx="33">
                  <c:v>75</c:v>
                </c:pt>
                <c:pt idx="34">
                  <c:v>86</c:v>
                </c:pt>
                <c:pt idx="35">
                  <c:v>142</c:v>
                </c:pt>
                <c:pt idx="36">
                  <c:v>105</c:v>
                </c:pt>
                <c:pt idx="37">
                  <c:v>121</c:v>
                </c:pt>
                <c:pt idx="38">
                  <c:v>166</c:v>
                </c:pt>
                <c:pt idx="39">
                  <c:v>184</c:v>
                </c:pt>
                <c:pt idx="40">
                  <c:v>154</c:v>
                </c:pt>
                <c:pt idx="41">
                  <c:v>170</c:v>
                </c:pt>
                <c:pt idx="42">
                  <c:v>174</c:v>
                </c:pt>
                <c:pt idx="43">
                  <c:v>177</c:v>
                </c:pt>
                <c:pt idx="44">
                  <c:v>169</c:v>
                </c:pt>
                <c:pt idx="45">
                  <c:v>187</c:v>
                </c:pt>
                <c:pt idx="46">
                  <c:v>228</c:v>
                </c:pt>
                <c:pt idx="47">
                  <c:v>185</c:v>
                </c:pt>
                <c:pt idx="48">
                  <c:v>231</c:v>
                </c:pt>
                <c:pt idx="49">
                  <c:v>246</c:v>
                </c:pt>
                <c:pt idx="50">
                  <c:v>195</c:v>
                </c:pt>
                <c:pt idx="51">
                  <c:v>241</c:v>
                </c:pt>
                <c:pt idx="52">
                  <c:v>226</c:v>
                </c:pt>
                <c:pt idx="53">
                  <c:v>269</c:v>
                </c:pt>
                <c:pt idx="54">
                  <c:v>206</c:v>
                </c:pt>
                <c:pt idx="55">
                  <c:v>200</c:v>
                </c:pt>
                <c:pt idx="56">
                  <c:v>216</c:v>
                </c:pt>
                <c:pt idx="57">
                  <c:v>215</c:v>
                </c:pt>
                <c:pt idx="58">
                  <c:v>238</c:v>
                </c:pt>
                <c:pt idx="59">
                  <c:v>196</c:v>
                </c:pt>
                <c:pt idx="60">
                  <c:v>220</c:v>
                </c:pt>
                <c:pt idx="61">
                  <c:v>222</c:v>
                </c:pt>
                <c:pt idx="62">
                  <c:v>217</c:v>
                </c:pt>
                <c:pt idx="63">
                  <c:v>249</c:v>
                </c:pt>
                <c:pt idx="64">
                  <c:v>233</c:v>
                </c:pt>
                <c:pt idx="65">
                  <c:v>233</c:v>
                </c:pt>
                <c:pt idx="66">
                  <c:v>221</c:v>
                </c:pt>
                <c:pt idx="67">
                  <c:v>219</c:v>
                </c:pt>
                <c:pt idx="68">
                  <c:v>228</c:v>
                </c:pt>
                <c:pt idx="69">
                  <c:v>227</c:v>
                </c:pt>
                <c:pt idx="70">
                  <c:v>206</c:v>
                </c:pt>
                <c:pt idx="71">
                  <c:v>212</c:v>
                </c:pt>
                <c:pt idx="72">
                  <c:v>221</c:v>
                </c:pt>
                <c:pt idx="73">
                  <c:v>201</c:v>
                </c:pt>
                <c:pt idx="74">
                  <c:v>208</c:v>
                </c:pt>
                <c:pt idx="75">
                  <c:v>229</c:v>
                </c:pt>
                <c:pt idx="76">
                  <c:v>223</c:v>
                </c:pt>
                <c:pt idx="77">
                  <c:v>211</c:v>
                </c:pt>
                <c:pt idx="78">
                  <c:v>195</c:v>
                </c:pt>
                <c:pt idx="79">
                  <c:v>171</c:v>
                </c:pt>
                <c:pt idx="80">
                  <c:v>188</c:v>
                </c:pt>
                <c:pt idx="81">
                  <c:v>179</c:v>
                </c:pt>
                <c:pt idx="82">
                  <c:v>169</c:v>
                </c:pt>
                <c:pt idx="83">
                  <c:v>119</c:v>
                </c:pt>
                <c:pt idx="84">
                  <c:v>115</c:v>
                </c:pt>
                <c:pt idx="85">
                  <c:v>122</c:v>
                </c:pt>
                <c:pt idx="86">
                  <c:v>141</c:v>
                </c:pt>
                <c:pt idx="87">
                  <c:v>153</c:v>
                </c:pt>
                <c:pt idx="88">
                  <c:v>105</c:v>
                </c:pt>
                <c:pt idx="89">
                  <c:v>112</c:v>
                </c:pt>
                <c:pt idx="90">
                  <c:v>103</c:v>
                </c:pt>
                <c:pt idx="91">
                  <c:v>88</c:v>
                </c:pt>
                <c:pt idx="92">
                  <c:v>74</c:v>
                </c:pt>
                <c:pt idx="93">
                  <c:v>80</c:v>
                </c:pt>
                <c:pt idx="94">
                  <c:v>82</c:v>
                </c:pt>
                <c:pt idx="95">
                  <c:v>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48</c:v>
                </c:pt>
                <c:pt idx="1">
                  <c:v>53</c:v>
                </c:pt>
                <c:pt idx="2">
                  <c:v>39</c:v>
                </c:pt>
                <c:pt idx="3">
                  <c:v>37</c:v>
                </c:pt>
                <c:pt idx="4">
                  <c:v>35</c:v>
                </c:pt>
                <c:pt idx="5">
                  <c:v>32</c:v>
                </c:pt>
                <c:pt idx="6">
                  <c:v>32</c:v>
                </c:pt>
                <c:pt idx="7">
                  <c:v>28</c:v>
                </c:pt>
                <c:pt idx="8">
                  <c:v>20</c:v>
                </c:pt>
                <c:pt idx="9">
                  <c:v>23</c:v>
                </c:pt>
                <c:pt idx="10">
                  <c:v>16</c:v>
                </c:pt>
                <c:pt idx="11">
                  <c:v>13</c:v>
                </c:pt>
                <c:pt idx="12">
                  <c:v>18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17</c:v>
                </c:pt>
                <c:pt idx="21">
                  <c:v>11</c:v>
                </c:pt>
                <c:pt idx="22">
                  <c:v>14</c:v>
                </c:pt>
                <c:pt idx="23">
                  <c:v>14</c:v>
                </c:pt>
                <c:pt idx="24">
                  <c:v>6</c:v>
                </c:pt>
                <c:pt idx="25">
                  <c:v>13</c:v>
                </c:pt>
                <c:pt idx="26">
                  <c:v>17</c:v>
                </c:pt>
                <c:pt idx="27">
                  <c:v>31</c:v>
                </c:pt>
                <c:pt idx="28">
                  <c:v>30</c:v>
                </c:pt>
                <c:pt idx="29">
                  <c:v>22</c:v>
                </c:pt>
                <c:pt idx="30">
                  <c:v>32</c:v>
                </c:pt>
                <c:pt idx="31">
                  <c:v>47</c:v>
                </c:pt>
                <c:pt idx="32">
                  <c:v>38</c:v>
                </c:pt>
                <c:pt idx="33">
                  <c:v>38</c:v>
                </c:pt>
                <c:pt idx="34">
                  <c:v>49</c:v>
                </c:pt>
                <c:pt idx="35">
                  <c:v>57</c:v>
                </c:pt>
                <c:pt idx="36">
                  <c:v>66</c:v>
                </c:pt>
                <c:pt idx="37">
                  <c:v>95</c:v>
                </c:pt>
                <c:pt idx="38">
                  <c:v>108</c:v>
                </c:pt>
                <c:pt idx="39">
                  <c:v>93</c:v>
                </c:pt>
                <c:pt idx="40">
                  <c:v>102</c:v>
                </c:pt>
                <c:pt idx="41">
                  <c:v>133</c:v>
                </c:pt>
                <c:pt idx="42">
                  <c:v>92</c:v>
                </c:pt>
                <c:pt idx="43">
                  <c:v>124</c:v>
                </c:pt>
                <c:pt idx="44">
                  <c:v>131</c:v>
                </c:pt>
                <c:pt idx="45">
                  <c:v>129</c:v>
                </c:pt>
                <c:pt idx="46">
                  <c:v>147</c:v>
                </c:pt>
                <c:pt idx="47">
                  <c:v>152</c:v>
                </c:pt>
                <c:pt idx="48">
                  <c:v>153</c:v>
                </c:pt>
                <c:pt idx="49">
                  <c:v>165</c:v>
                </c:pt>
                <c:pt idx="50">
                  <c:v>174</c:v>
                </c:pt>
                <c:pt idx="51">
                  <c:v>191</c:v>
                </c:pt>
                <c:pt idx="52">
                  <c:v>208</c:v>
                </c:pt>
                <c:pt idx="53">
                  <c:v>237</c:v>
                </c:pt>
                <c:pt idx="54">
                  <c:v>223</c:v>
                </c:pt>
                <c:pt idx="55">
                  <c:v>180</c:v>
                </c:pt>
                <c:pt idx="56">
                  <c:v>171</c:v>
                </c:pt>
                <c:pt idx="57">
                  <c:v>159</c:v>
                </c:pt>
                <c:pt idx="58">
                  <c:v>197</c:v>
                </c:pt>
                <c:pt idx="59">
                  <c:v>177</c:v>
                </c:pt>
                <c:pt idx="60">
                  <c:v>170</c:v>
                </c:pt>
                <c:pt idx="61">
                  <c:v>188</c:v>
                </c:pt>
                <c:pt idx="62">
                  <c:v>196</c:v>
                </c:pt>
                <c:pt idx="63">
                  <c:v>198</c:v>
                </c:pt>
                <c:pt idx="64">
                  <c:v>186</c:v>
                </c:pt>
                <c:pt idx="65">
                  <c:v>180</c:v>
                </c:pt>
                <c:pt idx="66">
                  <c:v>179</c:v>
                </c:pt>
                <c:pt idx="67">
                  <c:v>198</c:v>
                </c:pt>
                <c:pt idx="68">
                  <c:v>182</c:v>
                </c:pt>
                <c:pt idx="69">
                  <c:v>185</c:v>
                </c:pt>
                <c:pt idx="70">
                  <c:v>166</c:v>
                </c:pt>
                <c:pt idx="71">
                  <c:v>179</c:v>
                </c:pt>
                <c:pt idx="72">
                  <c:v>154</c:v>
                </c:pt>
                <c:pt idx="73">
                  <c:v>163</c:v>
                </c:pt>
                <c:pt idx="74">
                  <c:v>156</c:v>
                </c:pt>
                <c:pt idx="75">
                  <c:v>152</c:v>
                </c:pt>
                <c:pt idx="76">
                  <c:v>157</c:v>
                </c:pt>
                <c:pt idx="77">
                  <c:v>148</c:v>
                </c:pt>
                <c:pt idx="78">
                  <c:v>131</c:v>
                </c:pt>
                <c:pt idx="79">
                  <c:v>141</c:v>
                </c:pt>
                <c:pt idx="80">
                  <c:v>134</c:v>
                </c:pt>
                <c:pt idx="81">
                  <c:v>112</c:v>
                </c:pt>
                <c:pt idx="82">
                  <c:v>113</c:v>
                </c:pt>
                <c:pt idx="83">
                  <c:v>87</c:v>
                </c:pt>
                <c:pt idx="84">
                  <c:v>102</c:v>
                </c:pt>
                <c:pt idx="85">
                  <c:v>59</c:v>
                </c:pt>
                <c:pt idx="86">
                  <c:v>60</c:v>
                </c:pt>
                <c:pt idx="87">
                  <c:v>69</c:v>
                </c:pt>
                <c:pt idx="88">
                  <c:v>72</c:v>
                </c:pt>
                <c:pt idx="89">
                  <c:v>70</c:v>
                </c:pt>
                <c:pt idx="90">
                  <c:v>56</c:v>
                </c:pt>
                <c:pt idx="91">
                  <c:v>40</c:v>
                </c:pt>
                <c:pt idx="92">
                  <c:v>34</c:v>
                </c:pt>
                <c:pt idx="93">
                  <c:v>45</c:v>
                </c:pt>
                <c:pt idx="94">
                  <c:v>32</c:v>
                </c:pt>
                <c:pt idx="95">
                  <c:v>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84</c:v>
                </c:pt>
                <c:pt idx="1">
                  <c:v>44</c:v>
                </c:pt>
                <c:pt idx="2">
                  <c:v>20</c:v>
                </c:pt>
                <c:pt idx="3">
                  <c:v>22</c:v>
                </c:pt>
                <c:pt idx="4">
                  <c:v>32</c:v>
                </c:pt>
                <c:pt idx="5">
                  <c:v>107</c:v>
                </c:pt>
                <c:pt idx="6">
                  <c:v>291</c:v>
                </c:pt>
                <c:pt idx="7">
                  <c:v>819</c:v>
                </c:pt>
                <c:pt idx="8">
                  <c:v>931</c:v>
                </c:pt>
                <c:pt idx="9">
                  <c:v>751</c:v>
                </c:pt>
                <c:pt idx="10">
                  <c:v>619</c:v>
                </c:pt>
                <c:pt idx="11">
                  <c:v>574</c:v>
                </c:pt>
                <c:pt idx="12">
                  <c:v>718</c:v>
                </c:pt>
                <c:pt idx="13">
                  <c:v>633</c:v>
                </c:pt>
                <c:pt idx="14">
                  <c:v>809</c:v>
                </c:pt>
                <c:pt idx="15">
                  <c:v>1012</c:v>
                </c:pt>
                <c:pt idx="16">
                  <c:v>996</c:v>
                </c:pt>
                <c:pt idx="17">
                  <c:v>955</c:v>
                </c:pt>
                <c:pt idx="18">
                  <c:v>853</c:v>
                </c:pt>
                <c:pt idx="19">
                  <c:v>683</c:v>
                </c:pt>
                <c:pt idx="20">
                  <c:v>428</c:v>
                </c:pt>
                <c:pt idx="21">
                  <c:v>344</c:v>
                </c:pt>
                <c:pt idx="22">
                  <c:v>272</c:v>
                </c:pt>
                <c:pt idx="23">
                  <c:v>120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70</c:v>
                </c:pt>
                <c:pt idx="1">
                  <c:v>34</c:v>
                </c:pt>
                <c:pt idx="2">
                  <c:v>28</c:v>
                </c:pt>
                <c:pt idx="3">
                  <c:v>16</c:v>
                </c:pt>
                <c:pt idx="4">
                  <c:v>26</c:v>
                </c:pt>
                <c:pt idx="5">
                  <c:v>89</c:v>
                </c:pt>
                <c:pt idx="6">
                  <c:v>309</c:v>
                </c:pt>
                <c:pt idx="7">
                  <c:v>846</c:v>
                </c:pt>
                <c:pt idx="8">
                  <c:v>664</c:v>
                </c:pt>
                <c:pt idx="9">
                  <c:v>743</c:v>
                </c:pt>
                <c:pt idx="10">
                  <c:v>690</c:v>
                </c:pt>
                <c:pt idx="11">
                  <c:v>650</c:v>
                </c:pt>
                <c:pt idx="12">
                  <c:v>689</c:v>
                </c:pt>
                <c:pt idx="13">
                  <c:v>681</c:v>
                </c:pt>
                <c:pt idx="14">
                  <c:v>854</c:v>
                </c:pt>
                <c:pt idx="15">
                  <c:v>1008</c:v>
                </c:pt>
                <c:pt idx="16">
                  <c:v>1086</c:v>
                </c:pt>
                <c:pt idx="17">
                  <c:v>1010</c:v>
                </c:pt>
                <c:pt idx="18">
                  <c:v>969</c:v>
                </c:pt>
                <c:pt idx="19">
                  <c:v>708</c:v>
                </c:pt>
                <c:pt idx="20">
                  <c:v>516</c:v>
                </c:pt>
                <c:pt idx="21">
                  <c:v>371</c:v>
                </c:pt>
                <c:pt idx="22">
                  <c:v>291</c:v>
                </c:pt>
                <c:pt idx="23">
                  <c:v>145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85</c:v>
                </c:pt>
                <c:pt idx="1">
                  <c:v>46</c:v>
                </c:pt>
                <c:pt idx="2">
                  <c:v>21</c:v>
                </c:pt>
                <c:pt idx="3">
                  <c:v>21</c:v>
                </c:pt>
                <c:pt idx="4">
                  <c:v>27</c:v>
                </c:pt>
                <c:pt idx="5">
                  <c:v>95</c:v>
                </c:pt>
                <c:pt idx="6">
                  <c:v>323</c:v>
                </c:pt>
                <c:pt idx="7">
                  <c:v>804</c:v>
                </c:pt>
                <c:pt idx="8">
                  <c:v>718</c:v>
                </c:pt>
                <c:pt idx="9">
                  <c:v>763</c:v>
                </c:pt>
                <c:pt idx="10">
                  <c:v>667</c:v>
                </c:pt>
                <c:pt idx="11">
                  <c:v>660</c:v>
                </c:pt>
                <c:pt idx="12">
                  <c:v>775</c:v>
                </c:pt>
                <c:pt idx="13">
                  <c:v>801</c:v>
                </c:pt>
                <c:pt idx="14">
                  <c:v>929</c:v>
                </c:pt>
                <c:pt idx="15">
                  <c:v>1128</c:v>
                </c:pt>
                <c:pt idx="16">
                  <c:v>1088</c:v>
                </c:pt>
                <c:pt idx="17">
                  <c:v>1076</c:v>
                </c:pt>
                <c:pt idx="18">
                  <c:v>889</c:v>
                </c:pt>
                <c:pt idx="19">
                  <c:v>649</c:v>
                </c:pt>
                <c:pt idx="20">
                  <c:v>434</c:v>
                </c:pt>
                <c:pt idx="21">
                  <c:v>386</c:v>
                </c:pt>
                <c:pt idx="22">
                  <c:v>328</c:v>
                </c:pt>
                <c:pt idx="23">
                  <c:v>174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87</c:v>
                </c:pt>
                <c:pt idx="1">
                  <c:v>44</c:v>
                </c:pt>
                <c:pt idx="2">
                  <c:v>14</c:v>
                </c:pt>
                <c:pt idx="3">
                  <c:v>14</c:v>
                </c:pt>
                <c:pt idx="4">
                  <c:v>33</c:v>
                </c:pt>
                <c:pt idx="5">
                  <c:v>79</c:v>
                </c:pt>
                <c:pt idx="6">
                  <c:v>315</c:v>
                </c:pt>
                <c:pt idx="7">
                  <c:v>803</c:v>
                </c:pt>
                <c:pt idx="8">
                  <c:v>824</c:v>
                </c:pt>
                <c:pt idx="9">
                  <c:v>773</c:v>
                </c:pt>
                <c:pt idx="10">
                  <c:v>695</c:v>
                </c:pt>
                <c:pt idx="11">
                  <c:v>669</c:v>
                </c:pt>
                <c:pt idx="12">
                  <c:v>756</c:v>
                </c:pt>
                <c:pt idx="13">
                  <c:v>777</c:v>
                </c:pt>
                <c:pt idx="14">
                  <c:v>863</c:v>
                </c:pt>
                <c:pt idx="15">
                  <c:v>1040</c:v>
                </c:pt>
                <c:pt idx="16">
                  <c:v>1035</c:v>
                </c:pt>
                <c:pt idx="17">
                  <c:v>1084</c:v>
                </c:pt>
                <c:pt idx="18">
                  <c:v>921</c:v>
                </c:pt>
                <c:pt idx="19">
                  <c:v>781</c:v>
                </c:pt>
                <c:pt idx="20">
                  <c:v>523</c:v>
                </c:pt>
                <c:pt idx="21">
                  <c:v>384</c:v>
                </c:pt>
                <c:pt idx="22">
                  <c:v>340</c:v>
                </c:pt>
                <c:pt idx="23">
                  <c:v>176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93</c:v>
                </c:pt>
                <c:pt idx="1">
                  <c:v>55</c:v>
                </c:pt>
                <c:pt idx="2">
                  <c:v>26</c:v>
                </c:pt>
                <c:pt idx="3">
                  <c:v>18</c:v>
                </c:pt>
                <c:pt idx="4">
                  <c:v>27</c:v>
                </c:pt>
                <c:pt idx="5">
                  <c:v>76</c:v>
                </c:pt>
                <c:pt idx="6">
                  <c:v>289</c:v>
                </c:pt>
                <c:pt idx="7">
                  <c:v>708</c:v>
                </c:pt>
                <c:pt idx="8">
                  <c:v>905</c:v>
                </c:pt>
                <c:pt idx="9">
                  <c:v>738</c:v>
                </c:pt>
                <c:pt idx="10">
                  <c:v>654</c:v>
                </c:pt>
                <c:pt idx="11">
                  <c:v>671</c:v>
                </c:pt>
                <c:pt idx="12">
                  <c:v>750</c:v>
                </c:pt>
                <c:pt idx="13">
                  <c:v>774</c:v>
                </c:pt>
                <c:pt idx="14">
                  <c:v>1008</c:v>
                </c:pt>
                <c:pt idx="15">
                  <c:v>1090</c:v>
                </c:pt>
                <c:pt idx="16">
                  <c:v>1091</c:v>
                </c:pt>
                <c:pt idx="17">
                  <c:v>1046</c:v>
                </c:pt>
                <c:pt idx="18">
                  <c:v>940</c:v>
                </c:pt>
                <c:pt idx="19">
                  <c:v>759</c:v>
                </c:pt>
                <c:pt idx="20">
                  <c:v>585</c:v>
                </c:pt>
                <c:pt idx="21">
                  <c:v>447</c:v>
                </c:pt>
                <c:pt idx="22">
                  <c:v>393</c:v>
                </c:pt>
                <c:pt idx="23">
                  <c:v>289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141</c:v>
                </c:pt>
                <c:pt idx="1">
                  <c:v>95</c:v>
                </c:pt>
                <c:pt idx="2">
                  <c:v>72</c:v>
                </c:pt>
                <c:pt idx="3">
                  <c:v>41</c:v>
                </c:pt>
                <c:pt idx="4">
                  <c:v>35</c:v>
                </c:pt>
                <c:pt idx="5">
                  <c:v>32</c:v>
                </c:pt>
                <c:pt idx="6">
                  <c:v>104</c:v>
                </c:pt>
                <c:pt idx="7">
                  <c:v>192</c:v>
                </c:pt>
                <c:pt idx="8">
                  <c:v>364</c:v>
                </c:pt>
                <c:pt idx="9">
                  <c:v>576</c:v>
                </c:pt>
                <c:pt idx="10">
                  <c:v>675</c:v>
                </c:pt>
                <c:pt idx="11">
                  <c:v>769</c:v>
                </c:pt>
                <c:pt idx="12">
                  <c:v>913</c:v>
                </c:pt>
                <c:pt idx="13">
                  <c:v>901</c:v>
                </c:pt>
                <c:pt idx="14">
                  <c:v>865</c:v>
                </c:pt>
                <c:pt idx="15">
                  <c:v>908</c:v>
                </c:pt>
                <c:pt idx="16">
                  <c:v>906</c:v>
                </c:pt>
                <c:pt idx="17">
                  <c:v>873</c:v>
                </c:pt>
                <c:pt idx="18">
                  <c:v>859</c:v>
                </c:pt>
                <c:pt idx="19">
                  <c:v>800</c:v>
                </c:pt>
                <c:pt idx="20">
                  <c:v>655</c:v>
                </c:pt>
                <c:pt idx="21">
                  <c:v>531</c:v>
                </c:pt>
                <c:pt idx="22">
                  <c:v>408</c:v>
                </c:pt>
                <c:pt idx="23">
                  <c:v>312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177</c:v>
                </c:pt>
                <c:pt idx="1">
                  <c:v>127</c:v>
                </c:pt>
                <c:pt idx="2">
                  <c:v>72</c:v>
                </c:pt>
                <c:pt idx="3">
                  <c:v>52</c:v>
                </c:pt>
                <c:pt idx="4">
                  <c:v>37</c:v>
                </c:pt>
                <c:pt idx="5">
                  <c:v>56</c:v>
                </c:pt>
                <c:pt idx="6">
                  <c:v>67</c:v>
                </c:pt>
                <c:pt idx="7">
                  <c:v>131</c:v>
                </c:pt>
                <c:pt idx="8">
                  <c:v>182</c:v>
                </c:pt>
                <c:pt idx="9">
                  <c:v>362</c:v>
                </c:pt>
                <c:pt idx="10">
                  <c:v>451</c:v>
                </c:pt>
                <c:pt idx="11">
                  <c:v>559</c:v>
                </c:pt>
                <c:pt idx="12">
                  <c:v>683</c:v>
                </c:pt>
                <c:pt idx="13">
                  <c:v>848</c:v>
                </c:pt>
                <c:pt idx="14">
                  <c:v>704</c:v>
                </c:pt>
                <c:pt idx="15">
                  <c:v>752</c:v>
                </c:pt>
                <c:pt idx="16">
                  <c:v>743</c:v>
                </c:pt>
                <c:pt idx="17">
                  <c:v>712</c:v>
                </c:pt>
                <c:pt idx="18">
                  <c:v>625</c:v>
                </c:pt>
                <c:pt idx="19">
                  <c:v>577</c:v>
                </c:pt>
                <c:pt idx="20">
                  <c:v>446</c:v>
                </c:pt>
                <c:pt idx="21">
                  <c:v>290</c:v>
                </c:pt>
                <c:pt idx="22">
                  <c:v>238</c:v>
                </c:pt>
                <c:pt idx="23">
                  <c:v>145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57</c:v>
                </c:pt>
                <c:pt idx="1">
                  <c:v>5386</c:v>
                </c:pt>
                <c:pt idx="2">
                  <c:v>318</c:v>
                </c:pt>
                <c:pt idx="3">
                  <c:v>16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102</c:v>
                </c:pt>
                <c:pt idx="1">
                  <c:v>5807</c:v>
                </c:pt>
                <c:pt idx="2">
                  <c:v>358</c:v>
                </c:pt>
                <c:pt idx="3">
                  <c:v>20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26.9</c:v>
                </c:pt>
                <c:pt idx="1">
                  <c:v>32.1</c:v>
                </c:pt>
                <c:pt idx="2">
                  <c:v>36.299999999999997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0.90888833869769747</c:v>
                </c:pt>
                <c:pt idx="1">
                  <c:v>0.69183791367500203</c:v>
                </c:pt>
                <c:pt idx="2">
                  <c:v>7.0562020302054967E-2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8965</xdr:rowOff>
    </xdr:from>
    <xdr:to>
      <xdr:col>21</xdr:col>
      <xdr:colOff>4617</xdr:colOff>
      <xdr:row>24</xdr:row>
      <xdr:rowOff>184213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B20381-8B6F-9362-81A1-B6861C0A6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989" y="3666565"/>
          <a:ext cx="4972744" cy="3124636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29335" y="3172793"/>
          <a:ext cx="1377086" cy="1366544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466165</xdr:colOff>
      <xdr:row>19</xdr:row>
      <xdr:rowOff>143435</xdr:rowOff>
    </xdr:from>
    <xdr:to>
      <xdr:col>18</xdr:col>
      <xdr:colOff>640639</xdr:colOff>
      <xdr:row>19</xdr:row>
      <xdr:rowOff>167751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 flipV="1">
          <a:off x="12111318" y="5244353"/>
          <a:ext cx="174474" cy="24316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740069</xdr:colOff>
      <xdr:row>18</xdr:row>
      <xdr:rowOff>344808</xdr:rowOff>
    </xdr:from>
    <xdr:to>
      <xdr:col>18</xdr:col>
      <xdr:colOff>499784</xdr:colOff>
      <xdr:row>19</xdr:row>
      <xdr:rowOff>152401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1479787" y="5024384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01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61061" y="1322332"/>
          <a:ext cx="3988850" cy="2250012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6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6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zoomScale="70" zoomScaleNormal="70" workbookViewId="0">
      <selection activeCell="N23" sqref="N23"/>
    </sheetView>
  </sheetViews>
  <sheetFormatPr defaultColWidth="9.1796875" defaultRowHeight="14.5" x14ac:dyDescent="0.35"/>
  <cols>
    <col min="1" max="2" width="9.1796875" style="1"/>
    <col min="3" max="3" width="12.17968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81640625" style="1" customWidth="1"/>
    <col min="11" max="11" width="1.54296875" style="1" customWidth="1"/>
    <col min="12" max="12" width="16" style="1" customWidth="1"/>
    <col min="13" max="13" width="1" style="1" customWidth="1"/>
    <col min="14" max="14" width="16" style="1" customWidth="1"/>
    <col min="15" max="15" width="1.453125" style="1" customWidth="1"/>
    <col min="16" max="16" width="16" style="1" customWidth="1"/>
    <col min="17" max="17" width="11.453125" style="1" customWidth="1"/>
    <col min="18" max="18" width="1.54296875" style="1" customWidth="1"/>
    <col min="19" max="20" width="11.453125" style="1" customWidth="1"/>
    <col min="21" max="21" width="20.54296875" style="1" customWidth="1"/>
    <col min="22" max="16384" width="9.17968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4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3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52.449449999999999</v>
      </c>
      <c r="H3" s="306">
        <v>-1.8998999999999999</v>
      </c>
      <c r="I3" s="335"/>
      <c r="J3" s="343" t="str">
        <f>CONCATENATE("http://www.google.com/maps/?q=",VALUE(G3),",",VALUE(H3))</f>
        <v>http://www.google.com/maps/?q=52.44945,-1.8999</v>
      </c>
      <c r="K3" s="335"/>
      <c r="L3" s="335"/>
      <c r="M3" s="335"/>
      <c r="N3" s="335"/>
      <c r="O3" s="335"/>
      <c r="P3" s="335"/>
      <c r="Q3" s="352" t="s">
        <v>4</v>
      </c>
      <c r="R3" s="335"/>
      <c r="S3" s="338"/>
      <c r="T3" s="417"/>
      <c r="U3" s="417" t="s">
        <v>5</v>
      </c>
    </row>
    <row r="4" spans="1:26" ht="14.15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6</v>
      </c>
      <c r="R4" s="335"/>
      <c r="S4" s="338"/>
      <c r="T4" s="417"/>
      <c r="U4" s="418" t="s">
        <v>7</v>
      </c>
      <c r="W4" s="459"/>
      <c r="X4" s="459"/>
      <c r="Y4" s="459"/>
      <c r="Z4" s="459"/>
    </row>
    <row r="5" spans="1:26" ht="14.15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8</v>
      </c>
      <c r="R5" s="335"/>
      <c r="S5" s="338"/>
      <c r="T5" s="473">
        <v>45579</v>
      </c>
      <c r="U5" s="473"/>
      <c r="W5" s="474"/>
      <c r="X5" s="474"/>
      <c r="Y5" s="474"/>
      <c r="Z5" s="474"/>
    </row>
    <row r="6" spans="1:26" ht="13.4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9</v>
      </c>
      <c r="R6" s="335"/>
      <c r="S6" s="335"/>
      <c r="T6" s="339"/>
      <c r="U6" s="419">
        <v>20</v>
      </c>
      <c r="W6" s="474"/>
      <c r="X6" s="474"/>
      <c r="Y6" s="474"/>
      <c r="Z6" s="474"/>
    </row>
    <row r="7" spans="1:26" ht="13.4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10</v>
      </c>
      <c r="R7" s="341"/>
      <c r="S7" s="341"/>
      <c r="T7" s="362"/>
      <c r="U7" s="351" t="str">
        <f>HYPERLINK(J3,G3&amp;", "&amp;H3)</f>
        <v>52.44945, -1.8999</v>
      </c>
      <c r="W7" s="474"/>
      <c r="X7" s="474"/>
      <c r="Y7" s="474"/>
      <c r="Z7" s="474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4"/>
      <c r="X8" s="474"/>
      <c r="Y8" s="474"/>
      <c r="Z8" s="474"/>
    </row>
    <row r="9" spans="1:26" ht="26.25" customHeight="1" x14ac:dyDescent="0.35">
      <c r="A9" s="8"/>
      <c r="G9" s="307" t="s">
        <v>11</v>
      </c>
      <c r="H9" s="308" t="s">
        <v>12</v>
      </c>
      <c r="I9" s="309"/>
      <c r="J9" s="310" t="s">
        <v>13</v>
      </c>
      <c r="K9" s="327"/>
      <c r="L9" s="464" t="s">
        <v>14</v>
      </c>
      <c r="M9" s="465"/>
      <c r="N9" s="465"/>
      <c r="O9" s="465"/>
      <c r="P9" s="466"/>
      <c r="W9" s="474"/>
      <c r="X9" s="474"/>
      <c r="Y9" s="474"/>
      <c r="Z9" s="474"/>
    </row>
    <row r="10" spans="1:26" ht="30" customHeight="1" x14ac:dyDescent="0.35">
      <c r="G10" s="129" t="str">
        <f>Values!C9</f>
        <v>Northbound</v>
      </c>
      <c r="H10" s="311">
        <f>Values!AD1336</f>
        <v>27.407544562387791</v>
      </c>
      <c r="I10" s="312"/>
      <c r="J10" s="313">
        <f>Values!AE1336</f>
        <v>32.622999999999955</v>
      </c>
      <c r="L10" s="314">
        <f>Values!Y1336</f>
        <v>0.93197142666399602</v>
      </c>
      <c r="M10" s="315"/>
      <c r="N10" s="316">
        <f>Values!AA1336</f>
        <v>0.75018359035983695</v>
      </c>
      <c r="O10" s="317"/>
      <c r="P10" s="318">
        <f>Values!AC1336</f>
        <v>7.6017535661036542E-2</v>
      </c>
      <c r="T10" s="334">
        <f ca="1">'Classed Summary'!S21/'Classed Summary'!X21</f>
        <v>1.2561454682317518E-2</v>
      </c>
      <c r="W10" s="474"/>
      <c r="X10" s="474"/>
      <c r="Y10" s="474"/>
      <c r="Z10" s="474"/>
    </row>
    <row r="11" spans="1:26" ht="27.75" customHeight="1" x14ac:dyDescent="0.35">
      <c r="G11" s="129" t="str">
        <f>Values!M9</f>
        <v>Southbound</v>
      </c>
      <c r="H11" s="311">
        <f>Values!BI1336</f>
        <v>25.784053137083735</v>
      </c>
      <c r="I11" s="312"/>
      <c r="J11" s="313">
        <f>Values!BJ1336</f>
        <v>31.12</v>
      </c>
      <c r="L11" s="319">
        <f>Values!BD1336</f>
        <v>0.86985156542347486</v>
      </c>
      <c r="M11" s="320"/>
      <c r="N11" s="321">
        <f>Values!BF1336</f>
        <v>0.59957590120992876</v>
      </c>
      <c r="O11" s="322"/>
      <c r="P11" s="323">
        <f>Values!BH1336</f>
        <v>5.623051016589746E-2</v>
      </c>
      <c r="T11" s="334">
        <f ca="1">'Classed Summary'!T21/'Classed Summary'!X21</f>
        <v>0.93147655900825665</v>
      </c>
      <c r="W11" s="474"/>
      <c r="X11" s="474"/>
      <c r="Y11" s="474"/>
      <c r="Z11" s="474"/>
    </row>
    <row r="12" spans="1:26" ht="30" customHeight="1" x14ac:dyDescent="0.35">
      <c r="G12" s="130" t="s">
        <v>15</v>
      </c>
      <c r="H12" s="324">
        <f>Values!CN1336</f>
        <v>26.642123215167747</v>
      </c>
      <c r="I12" s="325"/>
      <c r="J12" s="326">
        <f>Values!CO1336</f>
        <v>32.015500000000031</v>
      </c>
      <c r="L12" s="319">
        <f>Values!CI1336</f>
        <v>0.9026840111971024</v>
      </c>
      <c r="M12" s="320"/>
      <c r="N12" s="321">
        <f>Values!CK1336</f>
        <v>0.67917715414833835</v>
      </c>
      <c r="O12" s="322"/>
      <c r="P12" s="323">
        <f>Values!CM1336</f>
        <v>6.6688621768483489E-2</v>
      </c>
      <c r="T12" s="334">
        <f ca="1">'Classed Summary'!U21/'Classed Summary'!X21</f>
        <v>5.0351673684458143E-2</v>
      </c>
      <c r="W12" s="474"/>
      <c r="X12" s="474"/>
      <c r="Y12" s="474"/>
      <c r="Z12" s="474"/>
    </row>
    <row r="13" spans="1:26" ht="30" customHeight="1" x14ac:dyDescent="0.35">
      <c r="H13" s="328" t="s">
        <v>16</v>
      </c>
      <c r="I13" s="329"/>
      <c r="J13" s="328" t="s">
        <v>16</v>
      </c>
      <c r="L13" s="471" t="s">
        <v>17</v>
      </c>
      <c r="M13" s="332"/>
      <c r="N13" s="467" t="str">
        <f>"of vehicles are traveling 10% +2 over PSL ("&amp;N8&amp;"mph)"</f>
        <v>of vehicles are traveling 10% +2 over PSL (24mph)</v>
      </c>
      <c r="O13" s="333"/>
      <c r="P13" s="469" t="str">
        <f>"of vehicles are 15mph over PSL ("&amp;P8&amp;"mph)"</f>
        <v>of vehicles are 15mph over PSL (35mph)</v>
      </c>
      <c r="T13" s="334">
        <f ca="1">'Classed Summary'!V21/'Classed Summary'!X21</f>
        <v>2.4581872927007128E-3</v>
      </c>
    </row>
    <row r="14" spans="1:26" ht="30" customHeight="1" x14ac:dyDescent="0.35">
      <c r="L14" s="472"/>
      <c r="M14" s="330"/>
      <c r="N14" s="468"/>
      <c r="O14" s="331"/>
      <c r="P14" s="470"/>
      <c r="T14" s="334">
        <f ca="1">'Classed Summary'!W21/'Classed Summary'!X21</f>
        <v>3.1521253322669427E-3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60"/>
      <c r="U16" s="462"/>
    </row>
    <row r="17" spans="2:21" ht="34.5" customHeight="1" x14ac:dyDescent="0.35">
      <c r="M17" s="97"/>
      <c r="P17" s="412"/>
      <c r="Q17" s="414"/>
      <c r="T17" s="461"/>
      <c r="U17" s="463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11</v>
      </c>
      <c r="H19" s="405" t="s">
        <v>18</v>
      </c>
      <c r="I19" s="406"/>
      <c r="J19" s="402" t="s">
        <v>19</v>
      </c>
      <c r="K19" s="475" t="s">
        <v>20</v>
      </c>
      <c r="L19" s="476"/>
      <c r="M19" s="99"/>
      <c r="P19" s="412"/>
      <c r="Q19" s="414"/>
      <c r="U19" s="403"/>
    </row>
    <row r="20" spans="2:21" ht="27.75" customHeight="1" x14ac:dyDescent="0.55000000000000004">
      <c r="F20" s="403"/>
      <c r="G20" s="477" t="str">
        <f>G10</f>
        <v>Northbound</v>
      </c>
      <c r="H20" s="478">
        <f>Values!J110</f>
        <v>6715.6000000000013</v>
      </c>
      <c r="I20" s="409"/>
      <c r="J20" s="479">
        <f>Values!K110</f>
        <v>6419.5714285714275</v>
      </c>
      <c r="K20" s="453">
        <f>SUM(Values!C11:I106)</f>
        <v>44937</v>
      </c>
      <c r="L20" s="457"/>
      <c r="M20" s="100"/>
      <c r="P20" s="412"/>
      <c r="Q20" s="414"/>
      <c r="U20" s="403"/>
    </row>
    <row r="21" spans="2:21" ht="17.25" customHeight="1" x14ac:dyDescent="0.55000000000000004">
      <c r="F21" s="403"/>
      <c r="G21" s="477"/>
      <c r="H21" s="478"/>
      <c r="I21" s="409"/>
      <c r="J21" s="455"/>
      <c r="K21" s="453"/>
      <c r="L21" s="457"/>
      <c r="M21" s="99"/>
      <c r="P21" s="412"/>
      <c r="U21" s="403"/>
    </row>
    <row r="22" spans="2:21" ht="27.75" customHeight="1" x14ac:dyDescent="0.55000000000000004">
      <c r="F22" s="403"/>
      <c r="G22" s="451" t="str">
        <f>G11</f>
        <v>Southbound</v>
      </c>
      <c r="H22" s="453">
        <f>Values!T110</f>
        <v>6076.199999999998</v>
      </c>
      <c r="I22" s="409"/>
      <c r="J22" s="455">
        <f>Values!U110</f>
        <v>5726.4285714285716</v>
      </c>
      <c r="K22" s="453">
        <f>SUM(Values!M11:S106)</f>
        <v>40085</v>
      </c>
      <c r="L22" s="457"/>
      <c r="M22" s="100"/>
      <c r="P22" s="412"/>
      <c r="U22" s="403"/>
    </row>
    <row r="23" spans="2:21" ht="23.5" x14ac:dyDescent="0.55000000000000004">
      <c r="F23" s="403"/>
      <c r="G23" s="451"/>
      <c r="H23" s="453"/>
      <c r="I23" s="409"/>
      <c r="J23" s="455"/>
      <c r="K23" s="453"/>
      <c r="L23" s="457"/>
      <c r="P23" s="412"/>
      <c r="U23" s="403"/>
    </row>
    <row r="24" spans="2:21" ht="23.5" x14ac:dyDescent="0.55000000000000004">
      <c r="F24" s="403"/>
      <c r="G24" s="451" t="s">
        <v>15</v>
      </c>
      <c r="H24" s="453">
        <f>Values!AD110</f>
        <v>12791.799999999997</v>
      </c>
      <c r="I24" s="408"/>
      <c r="J24" s="455">
        <f>Values!AE110</f>
        <v>12146</v>
      </c>
      <c r="K24" s="453">
        <f>K20+K22</f>
        <v>85022</v>
      </c>
      <c r="L24" s="457"/>
      <c r="P24" s="412"/>
      <c r="U24" s="403"/>
    </row>
    <row r="25" spans="2:21" ht="15" customHeight="1" x14ac:dyDescent="0.35">
      <c r="F25" s="403"/>
      <c r="G25" s="452"/>
      <c r="H25" s="454"/>
      <c r="I25" s="407"/>
      <c r="J25" s="456"/>
      <c r="K25" s="454"/>
      <c r="L25" s="458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21</v>
      </c>
    </row>
    <row r="30" spans="2:21" x14ac:dyDescent="0.35">
      <c r="B30" s="1" t="s">
        <v>22</v>
      </c>
    </row>
    <row r="31" spans="2:21" x14ac:dyDescent="0.35">
      <c r="B31" s="1" t="s">
        <v>23</v>
      </c>
    </row>
  </sheetData>
  <mergeCells count="22">
    <mergeCell ref="J22:J23"/>
    <mergeCell ref="K22:L23"/>
    <mergeCell ref="G20:G21"/>
    <mergeCell ref="H20:H21"/>
    <mergeCell ref="J20:J21"/>
    <mergeCell ref="K20:L21"/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1796875" customWidth="1"/>
    <col min="3" max="3" width="12.54296875" customWidth="1"/>
    <col min="4" max="99" width="3.453125" customWidth="1"/>
    <col min="100" max="100" width="49.54296875" customWidth="1"/>
  </cols>
  <sheetData>
    <row r="1" spans="1:100" ht="2.5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92"/>
      <c r="AA2" s="492"/>
      <c r="AB2" s="492"/>
      <c r="AC2" s="492"/>
      <c r="AD2" s="492"/>
      <c r="AE2" s="492"/>
      <c r="AF2" s="492"/>
      <c r="AG2" s="492"/>
      <c r="AH2" s="492"/>
      <c r="AI2" s="492"/>
      <c r="AJ2" s="335"/>
      <c r="AK2" s="335"/>
      <c r="AL2" s="346"/>
      <c r="AM2" s="506" t="s">
        <v>24</v>
      </c>
      <c r="AN2" s="507"/>
      <c r="AO2" s="507"/>
      <c r="AP2" s="507"/>
      <c r="AQ2" s="507"/>
      <c r="AR2" s="507"/>
      <c r="AS2" s="507"/>
      <c r="AT2" s="507"/>
      <c r="AU2" s="507"/>
      <c r="AV2" s="507"/>
      <c r="AW2" s="507"/>
      <c r="AX2" s="507"/>
      <c r="AY2" s="507"/>
      <c r="AZ2" s="507"/>
      <c r="BA2" s="507"/>
      <c r="BB2" s="507"/>
      <c r="BC2" s="507"/>
      <c r="BD2" s="507"/>
      <c r="BE2" s="507"/>
      <c r="BF2" s="507"/>
      <c r="BG2" s="507"/>
      <c r="BH2" s="507"/>
      <c r="BI2" s="507"/>
      <c r="BJ2" s="507"/>
      <c r="BK2" s="507"/>
      <c r="BL2" s="507"/>
      <c r="BM2" s="507"/>
      <c r="BN2" s="508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.149999999999999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92"/>
      <c r="AA3" s="492"/>
      <c r="AB3" s="492"/>
      <c r="AC3" s="492"/>
      <c r="AD3" s="492"/>
      <c r="AE3" s="492"/>
      <c r="AF3" s="492"/>
      <c r="AG3" s="492"/>
      <c r="AH3" s="492"/>
      <c r="AI3" s="492"/>
      <c r="AJ3" s="335"/>
      <c r="AK3" s="335"/>
      <c r="AL3" s="335"/>
      <c r="AM3" s="501"/>
      <c r="AN3" s="501"/>
      <c r="AO3" s="509" t="s">
        <v>25</v>
      </c>
      <c r="AP3" s="510"/>
      <c r="AQ3" s="510"/>
      <c r="AR3" s="510"/>
      <c r="AS3" s="510"/>
      <c r="AT3" s="510"/>
      <c r="AU3" s="510"/>
      <c r="AV3" s="510"/>
      <c r="AW3" s="510"/>
      <c r="AX3" s="510"/>
      <c r="AY3" s="510"/>
      <c r="AZ3" s="510"/>
      <c r="BA3" s="510"/>
      <c r="BB3" s="510"/>
      <c r="BC3" s="510"/>
      <c r="BD3" s="510"/>
      <c r="BE3" s="510"/>
      <c r="BF3" s="510"/>
      <c r="BG3" s="510"/>
      <c r="BH3" s="510"/>
      <c r="BI3" s="510"/>
      <c r="BJ3" s="510"/>
      <c r="BK3" s="510"/>
      <c r="BL3" s="510"/>
      <c r="BM3" s="510"/>
      <c r="BN3" s="511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.15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15"/>
      <c r="AN4" s="516"/>
      <c r="AO4" s="512" t="s">
        <v>26</v>
      </c>
      <c r="AP4" s="513"/>
      <c r="AQ4" s="513"/>
      <c r="AR4" s="513"/>
      <c r="AS4" s="513"/>
      <c r="AT4" s="513"/>
      <c r="AU4" s="513"/>
      <c r="AV4" s="513"/>
      <c r="AW4" s="513"/>
      <c r="AX4" s="513"/>
      <c r="AY4" s="513"/>
      <c r="AZ4" s="513"/>
      <c r="BA4" s="513"/>
      <c r="BB4" s="513"/>
      <c r="BC4" s="513"/>
      <c r="BD4" s="513"/>
      <c r="BE4" s="513"/>
      <c r="BF4" s="513"/>
      <c r="BG4" s="513"/>
      <c r="BH4" s="513"/>
      <c r="BI4" s="513"/>
      <c r="BJ4" s="513"/>
      <c r="BK4" s="513"/>
      <c r="BL4" s="513"/>
      <c r="BM4" s="513"/>
      <c r="BN4" s="514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.149999999999999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92"/>
      <c r="AA5" s="492"/>
      <c r="AB5" s="492"/>
      <c r="AC5" s="492"/>
      <c r="AD5" s="492"/>
      <c r="AE5" s="492"/>
      <c r="AF5" s="492"/>
      <c r="AG5" s="492"/>
      <c r="AH5" s="492"/>
      <c r="AI5" s="492"/>
      <c r="AJ5" s="335"/>
      <c r="AK5" s="335"/>
      <c r="AL5" s="335"/>
      <c r="AM5" s="502"/>
      <c r="AN5" s="503"/>
      <c r="AO5" s="512" t="s">
        <v>27</v>
      </c>
      <c r="AP5" s="513"/>
      <c r="AQ5" s="513"/>
      <c r="AR5" s="513"/>
      <c r="AS5" s="513"/>
      <c r="AT5" s="513"/>
      <c r="AU5" s="513"/>
      <c r="AV5" s="513"/>
      <c r="AW5" s="513"/>
      <c r="AX5" s="513"/>
      <c r="AY5" s="513"/>
      <c r="AZ5" s="513"/>
      <c r="BA5" s="513"/>
      <c r="BB5" s="513"/>
      <c r="BC5" s="513"/>
      <c r="BD5" s="513"/>
      <c r="BE5" s="513"/>
      <c r="BF5" s="513"/>
      <c r="BG5" s="513"/>
      <c r="BH5" s="513"/>
      <c r="BI5" s="513"/>
      <c r="BJ5" s="513"/>
      <c r="BK5" s="513"/>
      <c r="BL5" s="513"/>
      <c r="BM5" s="513"/>
      <c r="BN5" s="514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.15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04"/>
      <c r="AN6" s="505"/>
      <c r="AO6" s="509" t="s">
        <v>28</v>
      </c>
      <c r="AP6" s="510"/>
      <c r="AQ6" s="510"/>
      <c r="AR6" s="510"/>
      <c r="AS6" s="510"/>
      <c r="AT6" s="510"/>
      <c r="AU6" s="510"/>
      <c r="AV6" s="510"/>
      <c r="AW6" s="510"/>
      <c r="AX6" s="510"/>
      <c r="AY6" s="510"/>
      <c r="AZ6" s="510"/>
      <c r="BA6" s="510"/>
      <c r="BB6" s="510"/>
      <c r="BC6" s="510"/>
      <c r="BD6" s="510"/>
      <c r="BE6" s="510"/>
      <c r="BF6" s="510"/>
      <c r="BG6" s="510"/>
      <c r="BH6" s="510"/>
      <c r="BI6" s="510"/>
      <c r="BJ6" s="510"/>
      <c r="BK6" s="510"/>
      <c r="BL6" s="510"/>
      <c r="BM6" s="510"/>
      <c r="BN6" s="511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29</v>
      </c>
    </row>
    <row r="10" spans="1:100" ht="11.5" customHeight="1" x14ac:dyDescent="0.35">
      <c r="B10" s="527" t="str">
        <f>Dashboard!$U$4</f>
        <v>01 - Russell Road</v>
      </c>
      <c r="C10" s="354">
        <f>Dashboard!$T$5</f>
        <v>45579</v>
      </c>
      <c r="D10" s="448"/>
      <c r="E10" s="448"/>
      <c r="F10" s="448"/>
      <c r="G10" s="449"/>
      <c r="H10" s="450"/>
      <c r="I10" s="448"/>
      <c r="J10" s="448"/>
      <c r="K10" s="449"/>
      <c r="L10" s="450"/>
      <c r="M10" s="448"/>
      <c r="N10" s="448"/>
      <c r="O10" s="449"/>
      <c r="P10" s="450"/>
      <c r="Q10" s="448"/>
      <c r="R10" s="448"/>
      <c r="S10" s="449"/>
      <c r="T10" s="450"/>
      <c r="U10" s="448"/>
      <c r="V10" s="448"/>
      <c r="W10" s="449"/>
      <c r="X10" s="450"/>
      <c r="Y10" s="448"/>
      <c r="Z10" s="448"/>
      <c r="AA10" s="449"/>
      <c r="AB10" s="450"/>
      <c r="AC10" s="448"/>
      <c r="AD10" s="448"/>
      <c r="AE10" s="449"/>
      <c r="AF10" s="450"/>
      <c r="AG10" s="448"/>
      <c r="AH10" s="448"/>
      <c r="AI10" s="449"/>
      <c r="AJ10" s="450"/>
      <c r="AK10" s="448"/>
      <c r="AL10" s="448"/>
      <c r="AM10" s="449"/>
      <c r="AN10" s="450"/>
      <c r="AO10" s="448"/>
      <c r="AP10" s="448"/>
      <c r="AQ10" s="449"/>
      <c r="AR10" s="450"/>
      <c r="AS10" s="448"/>
      <c r="AT10" s="448"/>
      <c r="AU10" s="449"/>
      <c r="AV10" s="450"/>
      <c r="AW10" s="448"/>
      <c r="AX10" s="448"/>
      <c r="AY10" s="449"/>
      <c r="AZ10" s="450"/>
      <c r="BA10" s="448"/>
      <c r="BB10" s="448"/>
      <c r="BC10" s="449"/>
      <c r="BD10" s="450"/>
      <c r="BE10" s="448"/>
      <c r="BF10" s="448"/>
      <c r="BG10" s="449"/>
      <c r="BH10" s="450"/>
      <c r="BI10" s="448"/>
      <c r="BJ10" s="448"/>
      <c r="BK10" s="449"/>
      <c r="BL10" s="450"/>
      <c r="BM10" s="448"/>
      <c r="BN10" s="448"/>
      <c r="BO10" s="449"/>
      <c r="BP10" s="450"/>
      <c r="BQ10" s="448"/>
      <c r="BR10" s="448"/>
      <c r="BS10" s="449"/>
      <c r="BT10" s="450"/>
      <c r="BU10" s="448"/>
      <c r="BV10" s="448"/>
      <c r="BW10" s="449"/>
      <c r="BX10" s="450"/>
      <c r="BY10" s="448"/>
      <c r="BZ10" s="448"/>
      <c r="CA10" s="449"/>
      <c r="CB10" s="450"/>
      <c r="CC10" s="448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 t="s">
        <v>30</v>
      </c>
    </row>
    <row r="11" spans="1:100" ht="11.5" customHeight="1" x14ac:dyDescent="0.35">
      <c r="B11" s="528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5" customHeight="1" x14ac:dyDescent="0.35">
      <c r="B12" s="528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5" customHeight="1" x14ac:dyDescent="0.35">
      <c r="B13" s="528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5"/>
      <c r="AR13" s="446"/>
      <c r="AS13" s="444"/>
      <c r="AT13" s="444"/>
      <c r="AU13" s="445"/>
      <c r="AV13" s="446"/>
      <c r="AW13" s="444"/>
      <c r="AX13" s="444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5" customHeight="1" x14ac:dyDescent="0.35">
      <c r="B14" s="528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5" customHeight="1" x14ac:dyDescent="0.35">
      <c r="B15" s="528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44"/>
      <c r="AY15" s="445"/>
      <c r="AZ15" s="446"/>
      <c r="BA15" s="444"/>
      <c r="BB15" s="444"/>
      <c r="BC15" s="445"/>
      <c r="BD15" s="446"/>
      <c r="BE15" s="444"/>
      <c r="BF15" s="444"/>
      <c r="BG15" s="445"/>
      <c r="BH15" s="446"/>
      <c r="BI15" s="444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5" customHeight="1" x14ac:dyDescent="0.35">
      <c r="B16" s="529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399999999999999" customHeight="1" x14ac:dyDescent="0.35">
      <c r="B18" s="525" t="s">
        <v>31</v>
      </c>
      <c r="C18" s="530"/>
      <c r="D18" s="524" t="s">
        <v>32</v>
      </c>
      <c r="E18" s="525"/>
      <c r="F18" s="525"/>
      <c r="G18" s="525"/>
      <c r="H18" s="526"/>
      <c r="I18" s="524" t="s">
        <v>33</v>
      </c>
      <c r="J18" s="525"/>
      <c r="K18" s="525"/>
      <c r="L18" s="525"/>
      <c r="M18" s="526"/>
      <c r="N18" s="520" t="s">
        <v>34</v>
      </c>
      <c r="O18" s="521"/>
      <c r="P18" s="521"/>
      <c r="Q18" s="521"/>
      <c r="R18" s="522"/>
      <c r="S18" s="523" t="s">
        <v>33</v>
      </c>
      <c r="T18" s="521"/>
      <c r="U18" s="521"/>
      <c r="V18" s="521"/>
      <c r="W18" s="521"/>
      <c r="Z18" s="517" t="s">
        <v>35</v>
      </c>
      <c r="AA18" s="518"/>
      <c r="AB18" s="518"/>
      <c r="AC18" s="518"/>
      <c r="AD18" s="518"/>
      <c r="AE18" s="518"/>
      <c r="AF18" s="518"/>
      <c r="AG18" s="518"/>
      <c r="AH18" s="518"/>
      <c r="AI18" s="518"/>
      <c r="AJ18" s="518"/>
      <c r="AK18" s="518"/>
      <c r="AL18" s="518"/>
      <c r="AM18" s="518"/>
      <c r="AN18" s="518"/>
      <c r="AO18" s="518"/>
      <c r="AP18" s="518"/>
      <c r="AQ18" s="518"/>
      <c r="AR18" s="518"/>
      <c r="AS18" s="519"/>
      <c r="AW18" s="491"/>
      <c r="AX18" s="491"/>
      <c r="AY18" s="491"/>
      <c r="AZ18" s="491"/>
      <c r="BA18" s="491"/>
      <c r="BB18" s="491"/>
      <c r="BC18" s="491"/>
      <c r="BD18" s="491"/>
      <c r="BE18" s="491"/>
      <c r="BF18" s="491"/>
      <c r="BG18" s="491"/>
      <c r="BH18" s="491"/>
      <c r="BI18" s="491"/>
      <c r="BJ18" s="491"/>
      <c r="BK18" s="491"/>
      <c r="BL18" s="491"/>
      <c r="BM18" s="491"/>
    </row>
    <row r="19" spans="2:65" ht="44.15" customHeight="1" x14ac:dyDescent="0.35">
      <c r="B19" s="531" t="s">
        <v>36</v>
      </c>
      <c r="C19" s="531"/>
      <c r="D19" s="482" t="s">
        <v>37</v>
      </c>
      <c r="E19" s="482"/>
      <c r="F19" s="482"/>
      <c r="G19" s="482"/>
      <c r="H19" s="482"/>
      <c r="I19" s="481">
        <v>45590</v>
      </c>
      <c r="J19" s="482"/>
      <c r="K19" s="482"/>
      <c r="L19" s="482"/>
      <c r="M19" s="483"/>
      <c r="N19" s="482" t="s">
        <v>38</v>
      </c>
      <c r="O19" s="482"/>
      <c r="P19" s="482"/>
      <c r="Q19" s="482"/>
      <c r="R19" s="482"/>
      <c r="S19" s="481">
        <v>45590</v>
      </c>
      <c r="T19" s="482"/>
      <c r="U19" s="482"/>
      <c r="V19" s="482"/>
      <c r="W19" s="482"/>
      <c r="Z19" s="493" t="s">
        <v>39</v>
      </c>
      <c r="AA19" s="494"/>
      <c r="AB19" s="494"/>
      <c r="AC19" s="494"/>
      <c r="AD19" s="494"/>
      <c r="AE19" s="494"/>
      <c r="AF19" s="494"/>
      <c r="AG19" s="494"/>
      <c r="AH19" s="494"/>
      <c r="AI19" s="494"/>
      <c r="AJ19" s="494"/>
      <c r="AK19" s="494"/>
      <c r="AL19" s="494"/>
      <c r="AM19" s="494"/>
      <c r="AN19" s="494"/>
      <c r="AO19" s="494"/>
      <c r="AP19" s="494"/>
      <c r="AQ19" s="494"/>
      <c r="AR19" s="494"/>
      <c r="AS19" s="495"/>
      <c r="AW19" s="480"/>
      <c r="AX19" s="480"/>
      <c r="AY19" s="490"/>
      <c r="AZ19" s="490"/>
      <c r="BA19" s="490"/>
      <c r="BB19" s="490"/>
      <c r="BC19" s="490"/>
      <c r="BD19" s="490"/>
      <c r="BE19" s="490"/>
      <c r="BF19" s="490"/>
      <c r="BG19" s="490"/>
      <c r="BH19" s="490"/>
      <c r="BI19" s="490"/>
      <c r="BJ19" s="490"/>
      <c r="BK19" s="490"/>
      <c r="BL19" s="490"/>
      <c r="BM19" s="490"/>
    </row>
    <row r="20" spans="2:65" ht="44.15" customHeight="1" x14ac:dyDescent="0.35">
      <c r="B20" s="489" t="s">
        <v>40</v>
      </c>
      <c r="C20" s="489"/>
      <c r="D20" s="482" t="s">
        <v>37</v>
      </c>
      <c r="E20" s="482"/>
      <c r="F20" s="482"/>
      <c r="G20" s="482"/>
      <c r="H20" s="482"/>
      <c r="I20" s="481">
        <v>45590</v>
      </c>
      <c r="J20" s="482"/>
      <c r="K20" s="482"/>
      <c r="L20" s="482"/>
      <c r="M20" s="483"/>
      <c r="N20" s="482" t="s">
        <v>38</v>
      </c>
      <c r="O20" s="482"/>
      <c r="P20" s="482"/>
      <c r="Q20" s="482"/>
      <c r="R20" s="482"/>
      <c r="S20" s="481">
        <v>45590</v>
      </c>
      <c r="T20" s="482"/>
      <c r="U20" s="482"/>
      <c r="V20" s="482"/>
      <c r="W20" s="482"/>
      <c r="Z20" s="496"/>
      <c r="AA20" s="474"/>
      <c r="AB20" s="474"/>
      <c r="AC20" s="474"/>
      <c r="AD20" s="474"/>
      <c r="AE20" s="474"/>
      <c r="AF20" s="474"/>
      <c r="AG20" s="474"/>
      <c r="AH20" s="474"/>
      <c r="AI20" s="474"/>
      <c r="AJ20" s="474"/>
      <c r="AK20" s="474"/>
      <c r="AL20" s="474"/>
      <c r="AM20" s="474"/>
      <c r="AN20" s="474"/>
      <c r="AO20" s="474"/>
      <c r="AP20" s="474"/>
      <c r="AQ20" s="474"/>
      <c r="AR20" s="474"/>
      <c r="AS20" s="497"/>
      <c r="AW20" s="480"/>
      <c r="AX20" s="480"/>
      <c r="AY20" s="490"/>
      <c r="AZ20" s="490"/>
      <c r="BA20" s="490"/>
      <c r="BB20" s="490"/>
      <c r="BC20" s="490"/>
      <c r="BD20" s="490"/>
      <c r="BE20" s="490"/>
      <c r="BF20" s="490"/>
      <c r="BG20" s="490"/>
      <c r="BH20" s="490"/>
      <c r="BI20" s="490"/>
      <c r="BJ20" s="490"/>
      <c r="BK20" s="490"/>
      <c r="BL20" s="490"/>
      <c r="BM20" s="490"/>
    </row>
    <row r="21" spans="2:65" ht="44.15" customHeight="1" x14ac:dyDescent="0.35">
      <c r="B21" s="489" t="s">
        <v>41</v>
      </c>
      <c r="C21" s="489"/>
      <c r="D21" s="482" t="s">
        <v>37</v>
      </c>
      <c r="E21" s="482"/>
      <c r="F21" s="482"/>
      <c r="G21" s="482"/>
      <c r="H21" s="482"/>
      <c r="I21" s="481">
        <v>45590</v>
      </c>
      <c r="J21" s="482"/>
      <c r="K21" s="482"/>
      <c r="L21" s="482"/>
      <c r="M21" s="483"/>
      <c r="N21" s="482" t="s">
        <v>38</v>
      </c>
      <c r="O21" s="482"/>
      <c r="P21" s="482"/>
      <c r="Q21" s="482"/>
      <c r="R21" s="482"/>
      <c r="S21" s="481">
        <v>45590</v>
      </c>
      <c r="T21" s="482"/>
      <c r="U21" s="482"/>
      <c r="V21" s="482"/>
      <c r="W21" s="482"/>
      <c r="Z21" s="496"/>
      <c r="AA21" s="474"/>
      <c r="AB21" s="474"/>
      <c r="AC21" s="474"/>
      <c r="AD21" s="474"/>
      <c r="AE21" s="474"/>
      <c r="AF21" s="474"/>
      <c r="AG21" s="474"/>
      <c r="AH21" s="474"/>
      <c r="AI21" s="474"/>
      <c r="AJ21" s="474"/>
      <c r="AK21" s="474"/>
      <c r="AL21" s="474"/>
      <c r="AM21" s="474"/>
      <c r="AN21" s="474"/>
      <c r="AO21" s="474"/>
      <c r="AP21" s="474"/>
      <c r="AQ21" s="474"/>
      <c r="AR21" s="474"/>
      <c r="AS21" s="497"/>
      <c r="AW21" s="480"/>
      <c r="AX21" s="480"/>
      <c r="AY21" s="490"/>
      <c r="AZ21" s="490"/>
      <c r="BA21" s="490"/>
      <c r="BB21" s="490"/>
      <c r="BC21" s="490"/>
      <c r="BD21" s="490"/>
      <c r="BE21" s="490"/>
      <c r="BF21" s="490"/>
      <c r="BG21" s="490"/>
      <c r="BH21" s="490"/>
      <c r="BI21" s="490"/>
      <c r="BJ21" s="490"/>
      <c r="BK21" s="490"/>
      <c r="BL21" s="490"/>
      <c r="BM21" s="490"/>
    </row>
    <row r="22" spans="2:65" ht="44.15" customHeight="1" x14ac:dyDescent="0.35">
      <c r="B22" s="489" t="s">
        <v>42</v>
      </c>
      <c r="C22" s="489"/>
      <c r="D22" s="482" t="s">
        <v>37</v>
      </c>
      <c r="E22" s="482"/>
      <c r="F22" s="482"/>
      <c r="G22" s="482"/>
      <c r="H22" s="482"/>
      <c r="I22" s="481">
        <v>45590</v>
      </c>
      <c r="J22" s="482"/>
      <c r="K22" s="482"/>
      <c r="L22" s="482"/>
      <c r="M22" s="483"/>
      <c r="N22" s="482" t="s">
        <v>38</v>
      </c>
      <c r="O22" s="482"/>
      <c r="P22" s="482"/>
      <c r="Q22" s="482"/>
      <c r="R22" s="482"/>
      <c r="S22" s="481">
        <v>45590</v>
      </c>
      <c r="T22" s="482"/>
      <c r="U22" s="482"/>
      <c r="V22" s="482"/>
      <c r="W22" s="482"/>
      <c r="Z22" s="496"/>
      <c r="AA22" s="474"/>
      <c r="AB22" s="474"/>
      <c r="AC22" s="474"/>
      <c r="AD22" s="474"/>
      <c r="AE22" s="474"/>
      <c r="AF22" s="474"/>
      <c r="AG22" s="474"/>
      <c r="AH22" s="474"/>
      <c r="AI22" s="474"/>
      <c r="AJ22" s="474"/>
      <c r="AK22" s="474"/>
      <c r="AL22" s="474"/>
      <c r="AM22" s="474"/>
      <c r="AN22" s="474"/>
      <c r="AO22" s="474"/>
      <c r="AP22" s="474"/>
      <c r="AQ22" s="474"/>
      <c r="AR22" s="474"/>
      <c r="AS22" s="497"/>
      <c r="AW22" s="480"/>
      <c r="AX22" s="480"/>
      <c r="AY22" s="490"/>
      <c r="AZ22" s="490"/>
      <c r="BA22" s="490"/>
      <c r="BB22" s="490"/>
      <c r="BC22" s="490"/>
      <c r="BD22" s="490"/>
      <c r="BE22" s="490"/>
      <c r="BF22" s="490"/>
      <c r="BG22" s="490"/>
      <c r="BH22" s="490"/>
      <c r="BI22" s="490"/>
      <c r="BJ22" s="490"/>
      <c r="BK22" s="490"/>
      <c r="BL22" s="490"/>
      <c r="BM22" s="490"/>
    </row>
    <row r="23" spans="2:65" ht="44.15" customHeight="1" x14ac:dyDescent="0.35">
      <c r="B23" s="489" t="s">
        <v>43</v>
      </c>
      <c r="C23" s="489"/>
      <c r="D23" s="482" t="s">
        <v>37</v>
      </c>
      <c r="E23" s="482"/>
      <c r="F23" s="482"/>
      <c r="G23" s="482"/>
      <c r="H23" s="482"/>
      <c r="I23" s="481">
        <v>45590</v>
      </c>
      <c r="J23" s="482"/>
      <c r="K23" s="482"/>
      <c r="L23" s="482"/>
      <c r="M23" s="483"/>
      <c r="N23" s="482" t="s">
        <v>38</v>
      </c>
      <c r="O23" s="482"/>
      <c r="P23" s="482"/>
      <c r="Q23" s="482"/>
      <c r="R23" s="482"/>
      <c r="S23" s="481">
        <v>45590</v>
      </c>
      <c r="T23" s="482"/>
      <c r="U23" s="482"/>
      <c r="V23" s="482"/>
      <c r="W23" s="482"/>
      <c r="Z23" s="496"/>
      <c r="AA23" s="474"/>
      <c r="AB23" s="474"/>
      <c r="AC23" s="474"/>
      <c r="AD23" s="474"/>
      <c r="AE23" s="474"/>
      <c r="AF23" s="474"/>
      <c r="AG23" s="474"/>
      <c r="AH23" s="474"/>
      <c r="AI23" s="474"/>
      <c r="AJ23" s="474"/>
      <c r="AK23" s="474"/>
      <c r="AL23" s="474"/>
      <c r="AM23" s="474"/>
      <c r="AN23" s="474"/>
      <c r="AO23" s="474"/>
      <c r="AP23" s="474"/>
      <c r="AQ23" s="474"/>
      <c r="AR23" s="474"/>
      <c r="AS23" s="497"/>
      <c r="AW23" s="480"/>
      <c r="AX23" s="480"/>
      <c r="AY23" s="490"/>
      <c r="AZ23" s="490"/>
      <c r="BA23" s="490"/>
      <c r="BB23" s="490"/>
      <c r="BC23" s="490"/>
      <c r="BD23" s="490"/>
      <c r="BE23" s="490"/>
      <c r="BF23" s="490"/>
      <c r="BG23" s="490"/>
      <c r="BH23" s="490"/>
      <c r="BI23" s="490"/>
      <c r="BJ23" s="490"/>
      <c r="BK23" s="490"/>
      <c r="BL23" s="490"/>
      <c r="BM23" s="490"/>
    </row>
    <row r="24" spans="2:65" ht="44.15" customHeight="1" x14ac:dyDescent="0.35">
      <c r="B24" s="489" t="s">
        <v>44</v>
      </c>
      <c r="C24" s="489"/>
      <c r="D24" s="482" t="s">
        <v>37</v>
      </c>
      <c r="E24" s="482"/>
      <c r="F24" s="482"/>
      <c r="G24" s="482"/>
      <c r="H24" s="482"/>
      <c r="I24" s="481">
        <v>45590</v>
      </c>
      <c r="J24" s="482"/>
      <c r="K24" s="482"/>
      <c r="L24" s="482"/>
      <c r="M24" s="483"/>
      <c r="N24" s="482" t="s">
        <v>38</v>
      </c>
      <c r="O24" s="482"/>
      <c r="P24" s="482"/>
      <c r="Q24" s="482"/>
      <c r="R24" s="482"/>
      <c r="S24" s="481">
        <v>45590</v>
      </c>
      <c r="T24" s="482"/>
      <c r="U24" s="482"/>
      <c r="V24" s="482"/>
      <c r="W24" s="482"/>
      <c r="Z24" s="498"/>
      <c r="AA24" s="499"/>
      <c r="AB24" s="499"/>
      <c r="AC24" s="499"/>
      <c r="AD24" s="499"/>
      <c r="AE24" s="499"/>
      <c r="AF24" s="499"/>
      <c r="AG24" s="499"/>
      <c r="AH24" s="499"/>
      <c r="AI24" s="499"/>
      <c r="AJ24" s="499"/>
      <c r="AK24" s="499"/>
      <c r="AL24" s="499"/>
      <c r="AM24" s="499"/>
      <c r="AN24" s="499"/>
      <c r="AO24" s="499"/>
      <c r="AP24" s="499"/>
      <c r="AQ24" s="499"/>
      <c r="AR24" s="499"/>
      <c r="AS24" s="500"/>
      <c r="AW24" s="480"/>
      <c r="AX24" s="480"/>
      <c r="AY24" s="490"/>
      <c r="AZ24" s="490"/>
      <c r="BA24" s="490"/>
      <c r="BB24" s="490"/>
      <c r="BC24" s="490"/>
      <c r="BD24" s="490"/>
      <c r="BE24" s="490"/>
      <c r="BF24" s="490"/>
      <c r="BG24" s="490"/>
      <c r="BH24" s="490"/>
      <c r="BI24" s="490"/>
      <c r="BJ24" s="490"/>
      <c r="BK24" s="490"/>
      <c r="BL24" s="490"/>
      <c r="BM24" s="490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484" t="s">
        <v>45</v>
      </c>
      <c r="C26" s="485"/>
      <c r="D26" s="486" t="s">
        <v>37</v>
      </c>
      <c r="E26" s="487"/>
      <c r="F26" s="487"/>
      <c r="G26" s="487"/>
      <c r="H26" s="487"/>
      <c r="I26" s="487"/>
      <c r="J26" s="487"/>
      <c r="K26" s="487"/>
      <c r="L26" s="487"/>
      <c r="M26" s="488"/>
    </row>
    <row r="27" spans="2:65" x14ac:dyDescent="0.35">
      <c r="B27" s="484" t="s">
        <v>46</v>
      </c>
      <c r="C27" s="485"/>
      <c r="D27" s="486" t="s">
        <v>38</v>
      </c>
      <c r="E27" s="487"/>
      <c r="F27" s="487"/>
      <c r="G27" s="487"/>
      <c r="H27" s="487"/>
      <c r="I27" s="487"/>
      <c r="J27" s="487"/>
      <c r="K27" s="487"/>
      <c r="L27" s="487"/>
      <c r="M27" s="488"/>
    </row>
    <row r="28" spans="2:65" x14ac:dyDescent="0.35">
      <c r="B28" s="459"/>
      <c r="C28" s="459"/>
      <c r="D28" s="480"/>
      <c r="E28" s="480"/>
      <c r="F28" s="480"/>
      <c r="G28" s="480"/>
      <c r="H28" s="480"/>
      <c r="I28" s="480"/>
      <c r="J28" s="480"/>
      <c r="K28" s="480"/>
      <c r="L28" s="480"/>
      <c r="M28" s="480"/>
    </row>
  </sheetData>
  <mergeCells count="63">
    <mergeCell ref="B10:B16"/>
    <mergeCell ref="B18:C18"/>
    <mergeCell ref="D18:H18"/>
    <mergeCell ref="B19:C19"/>
    <mergeCell ref="B20:C20"/>
    <mergeCell ref="B23:C23"/>
    <mergeCell ref="D19:H19"/>
    <mergeCell ref="D20:H20"/>
    <mergeCell ref="D21:H21"/>
    <mergeCell ref="D22:H22"/>
    <mergeCell ref="D23:H23"/>
    <mergeCell ref="B21:C21"/>
    <mergeCell ref="B22:C22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AY19:BM20"/>
    <mergeCell ref="AY21:BM22"/>
    <mergeCell ref="AY23:BM24"/>
    <mergeCell ref="AW18:BM18"/>
    <mergeCell ref="AW19:AX20"/>
    <mergeCell ref="AW21:AX22"/>
    <mergeCell ref="AW23:AX24"/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12" activePane="bottomLeft" state="frozen"/>
      <selection pane="bottomLeft" activeCell="A12" sqref="A12"/>
    </sheetView>
  </sheetViews>
  <sheetFormatPr defaultColWidth="9.1796875" defaultRowHeight="14.5" x14ac:dyDescent="0.35"/>
  <cols>
    <col min="1" max="1" width="2.54296875" style="1" customWidth="1"/>
    <col min="2" max="2" width="9.1796875" style="1"/>
    <col min="3" max="10" width="9.81640625" style="1" customWidth="1"/>
    <col min="11" max="11" width="10" style="1" customWidth="1"/>
    <col min="12" max="12" width="1.453125" style="1" customWidth="1"/>
    <col min="13" max="21" width="9.81640625" style="1" customWidth="1"/>
    <col min="22" max="22" width="2.453125" style="1" customWidth="1"/>
    <col min="23" max="31" width="9.81640625" style="1" customWidth="1"/>
    <col min="32" max="16384" width="9.17968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6</v>
      </c>
      <c r="J4" s="535" t="str">
        <f>Dashboard!$U$4</f>
        <v>01 - Russell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6" t="str">
        <f ca="1">OFFSET(AB9,O7-1,0)</f>
        <v>Combined</v>
      </c>
      <c r="D9" s="537"/>
      <c r="E9" s="537"/>
      <c r="F9" s="537"/>
      <c r="G9" s="537"/>
      <c r="H9" s="537"/>
      <c r="I9" s="537"/>
      <c r="J9" s="537"/>
      <c r="K9" s="538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32" t="s">
        <v>47</v>
      </c>
      <c r="C10" s="76" t="s">
        <v>48</v>
      </c>
      <c r="D10" s="77" t="s">
        <v>49</v>
      </c>
      <c r="E10" s="78" t="s">
        <v>50</v>
      </c>
      <c r="F10" s="78" t="s">
        <v>51</v>
      </c>
      <c r="G10" s="78" t="s">
        <v>52</v>
      </c>
      <c r="H10" s="78" t="s">
        <v>53</v>
      </c>
      <c r="I10" s="78" t="s">
        <v>54</v>
      </c>
      <c r="J10" s="539" t="s">
        <v>55</v>
      </c>
      <c r="K10" s="541" t="s">
        <v>56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48</v>
      </c>
      <c r="AD11" s="8" t="s">
        <v>49</v>
      </c>
      <c r="AE11" s="8" t="s">
        <v>50</v>
      </c>
      <c r="AF11" s="8" t="s">
        <v>51</v>
      </c>
      <c r="AG11" s="8" t="s">
        <v>52</v>
      </c>
      <c r="AH11" s="8" t="s">
        <v>53</v>
      </c>
      <c r="AI11" s="8" t="s">
        <v>54</v>
      </c>
      <c r="AJ11" s="8" t="s">
        <v>55</v>
      </c>
      <c r="AK11" s="8" t="s">
        <v>56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30</v>
      </c>
      <c r="D12" s="121">
        <f>IF($O$7=1,Values!D11,IF($O$7=2,Values!N11,Values!X11))</f>
        <v>24</v>
      </c>
      <c r="E12" s="121">
        <f>IF($O$7=1,Values!E11,IF($O$7=2,Values!O11,Values!Y11))</f>
        <v>23</v>
      </c>
      <c r="F12" s="121">
        <f>IF($O$7=1,Values!F11,IF($O$7=2,Values!P11,Values!Z11))</f>
        <v>27</v>
      </c>
      <c r="G12" s="121">
        <f>IF($O$7=1,Values!G11,IF($O$7=2,Values!Q11,Values!AA11))</f>
        <v>27</v>
      </c>
      <c r="H12" s="121">
        <f>IF($O$7=1,Values!H11,IF($O$7=2,Values!R11,Values!AB11))</f>
        <v>45</v>
      </c>
      <c r="I12" s="126">
        <f>IF($O$7=1,Values!I11,IF($O$7=2,Values!S11,Values!AC11))</f>
        <v>48</v>
      </c>
      <c r="J12" s="127">
        <f>IF($O$7=1,Values!J11,IF($O$7=2,Values!T11,Values!AD11))</f>
        <v>26.2</v>
      </c>
      <c r="K12" s="127">
        <f>IF($O$7=1,Values!K11,IF($O$7=2,Values!U11,Values!AE11))</f>
        <v>32</v>
      </c>
      <c r="AA12" s="43"/>
      <c r="AB12" s="185">
        <v>0</v>
      </c>
      <c r="AC12" s="51">
        <f>IFERROR(VALUE(0&amp;SUBSTITUTE(C12,"*","")),"-")</f>
        <v>30</v>
      </c>
      <c r="AD12" s="51">
        <f t="shared" ref="AD12:AI12" si="0">IFERROR(VALUE(0&amp;SUBSTITUTE(D12,"*","")),"-")</f>
        <v>24</v>
      </c>
      <c r="AE12" s="51">
        <f t="shared" si="0"/>
        <v>23</v>
      </c>
      <c r="AF12" s="51">
        <f t="shared" si="0"/>
        <v>27</v>
      </c>
      <c r="AG12" s="51">
        <f t="shared" si="0"/>
        <v>27</v>
      </c>
      <c r="AH12" s="51">
        <f t="shared" si="0"/>
        <v>45</v>
      </c>
      <c r="AI12" s="51">
        <f t="shared" si="0"/>
        <v>48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18</v>
      </c>
      <c r="D13" s="124">
        <f>IF($O$7=1,Values!D12,IF($O$7=2,Values!N12,Values!X12))</f>
        <v>20</v>
      </c>
      <c r="E13" s="124">
        <f>IF($O$7=1,Values!E12,IF($O$7=2,Values!O12,Values!Y12))</f>
        <v>23</v>
      </c>
      <c r="F13" s="124">
        <f>IF($O$7=1,Values!F12,IF($O$7=2,Values!P12,Values!Z12))</f>
        <v>20</v>
      </c>
      <c r="G13" s="124">
        <f>IF($O$7=1,Values!G12,IF($O$7=2,Values!Q12,Values!AA12))</f>
        <v>32</v>
      </c>
      <c r="H13" s="124">
        <f>IF($O$7=1,Values!H12,IF($O$7=2,Values!R12,Values!AB12))</f>
        <v>37</v>
      </c>
      <c r="I13" s="128">
        <f>IF($O$7=1,Values!I12,IF($O$7=2,Values!S12,Values!AC12))</f>
        <v>53</v>
      </c>
      <c r="J13" s="15">
        <f>IF($O$7=1,Values!J12,IF($O$7=2,Values!T12,Values!AD12))</f>
        <v>22.6</v>
      </c>
      <c r="K13" s="15">
        <f>IF($O$7=1,Values!K12,IF($O$7=2,Values!U12,Values!AE12))</f>
        <v>29</v>
      </c>
      <c r="AA13" s="43"/>
      <c r="AB13" s="185">
        <v>1.0416666666666666E-2</v>
      </c>
      <c r="AC13" s="51">
        <f t="shared" ref="AC13:AC76" si="1">IFERROR(VALUE(0&amp;SUBSTITUTE(C13,"*","")),"-")</f>
        <v>18</v>
      </c>
      <c r="AD13" s="51">
        <f t="shared" ref="AD13:AD76" si="2">IFERROR(VALUE(0&amp;SUBSTITUTE(D13,"*","")),"-")</f>
        <v>20</v>
      </c>
      <c r="AE13" s="51">
        <f t="shared" ref="AE13:AE76" si="3">IFERROR(VALUE(0&amp;SUBSTITUTE(E13,"*","")),"-")</f>
        <v>23</v>
      </c>
      <c r="AF13" s="51">
        <f t="shared" ref="AF13:AF76" si="4">IFERROR(VALUE(0&amp;SUBSTITUTE(F13,"*","")),"-")</f>
        <v>20</v>
      </c>
      <c r="AG13" s="51">
        <f t="shared" ref="AG13:AG76" si="5">IFERROR(VALUE(0&amp;SUBSTITUTE(G13,"*","")),"-")</f>
        <v>32</v>
      </c>
      <c r="AH13" s="51">
        <f t="shared" ref="AH13:AI76" si="6">IFERROR(VALUE(0&amp;SUBSTITUTE(H13,"*","")),"-")</f>
        <v>37</v>
      </c>
      <c r="AI13" s="51">
        <f t="shared" si="6"/>
        <v>53</v>
      </c>
      <c r="AJ13" s="186">
        <f t="shared" ref="AJ13:AJ75" si="7">IFERROR(VALUE(0&amp;SUBSTITUTE(J13,"*","")),"-")</f>
        <v>22.6</v>
      </c>
      <c r="AK13" s="186">
        <f t="shared" ref="AK13:AK75" si="8">IFERROR(VALUE(0&amp;SUBSTITUTE(K13,"*","")),"-")</f>
        <v>29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18</v>
      </c>
      <c r="D14" s="124">
        <f>IF($O$7=1,Values!D13,IF($O$7=2,Values!N13,Values!X13))</f>
        <v>10</v>
      </c>
      <c r="E14" s="124">
        <f>IF($O$7=1,Values!E13,IF($O$7=2,Values!O13,Values!Y13))</f>
        <v>24</v>
      </c>
      <c r="F14" s="124">
        <f>IF($O$7=1,Values!F13,IF($O$7=2,Values!P13,Values!Z13))</f>
        <v>22</v>
      </c>
      <c r="G14" s="124">
        <f>IF($O$7=1,Values!G13,IF($O$7=2,Values!Q13,Values!AA13))</f>
        <v>20</v>
      </c>
      <c r="H14" s="124">
        <f>IF($O$7=1,Values!H13,IF($O$7=2,Values!R13,Values!AB13))</f>
        <v>30</v>
      </c>
      <c r="I14" s="128">
        <f>IF($O$7=1,Values!I13,IF($O$7=2,Values!S13,Values!AC13))</f>
        <v>39</v>
      </c>
      <c r="J14" s="15">
        <f>IF($O$7=1,Values!J13,IF($O$7=2,Values!T13,Values!AD13))</f>
        <v>18.8</v>
      </c>
      <c r="K14" s="15">
        <f>IF($O$7=1,Values!K13,IF($O$7=2,Values!U13,Values!AE13))</f>
        <v>23.285714285714285</v>
      </c>
      <c r="AA14" s="43"/>
      <c r="AB14" s="185">
        <v>2.0833333333333332E-2</v>
      </c>
      <c r="AC14" s="51">
        <f t="shared" si="1"/>
        <v>18</v>
      </c>
      <c r="AD14" s="51">
        <f t="shared" si="2"/>
        <v>10</v>
      </c>
      <c r="AE14" s="51">
        <f t="shared" si="3"/>
        <v>24</v>
      </c>
      <c r="AF14" s="51">
        <f t="shared" si="4"/>
        <v>22</v>
      </c>
      <c r="AG14" s="51">
        <f t="shared" si="5"/>
        <v>20</v>
      </c>
      <c r="AH14" s="51">
        <f t="shared" si="6"/>
        <v>30</v>
      </c>
      <c r="AI14" s="51">
        <f t="shared" si="6"/>
        <v>39</v>
      </c>
      <c r="AJ14" s="186">
        <f t="shared" si="7"/>
        <v>18.8</v>
      </c>
      <c r="AK14" s="186">
        <f t="shared" si="8"/>
        <v>23.285714285714299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18</v>
      </c>
      <c r="D15" s="124">
        <f>IF($O$7=1,Values!D14,IF($O$7=2,Values!N14,Values!X14))</f>
        <v>16</v>
      </c>
      <c r="E15" s="124">
        <f>IF($O$7=1,Values!E14,IF($O$7=2,Values!O14,Values!Y14))</f>
        <v>15</v>
      </c>
      <c r="F15" s="124">
        <f>IF($O$7=1,Values!F14,IF($O$7=2,Values!P14,Values!Z14))</f>
        <v>18</v>
      </c>
      <c r="G15" s="124">
        <f>IF($O$7=1,Values!G14,IF($O$7=2,Values!Q14,Values!AA14))</f>
        <v>14</v>
      </c>
      <c r="H15" s="124">
        <f>IF($O$7=1,Values!H14,IF($O$7=2,Values!R14,Values!AB14))</f>
        <v>29</v>
      </c>
      <c r="I15" s="128">
        <f>IF($O$7=1,Values!I14,IF($O$7=2,Values!S14,Values!AC14))</f>
        <v>37</v>
      </c>
      <c r="J15" s="15">
        <f>IF($O$7=1,Values!J14,IF($O$7=2,Values!T14,Values!AD14))</f>
        <v>16.2</v>
      </c>
      <c r="K15" s="15">
        <f>IF($O$7=1,Values!K14,IF($O$7=2,Values!U14,Values!AE14))</f>
        <v>21</v>
      </c>
      <c r="AA15" s="43"/>
      <c r="AB15" s="185">
        <v>3.125E-2</v>
      </c>
      <c r="AC15" s="51">
        <f t="shared" si="1"/>
        <v>18</v>
      </c>
      <c r="AD15" s="51">
        <f t="shared" si="2"/>
        <v>16</v>
      </c>
      <c r="AE15" s="51">
        <f t="shared" si="3"/>
        <v>15</v>
      </c>
      <c r="AF15" s="51">
        <f t="shared" si="4"/>
        <v>18</v>
      </c>
      <c r="AG15" s="51">
        <f t="shared" si="5"/>
        <v>14</v>
      </c>
      <c r="AH15" s="51">
        <f t="shared" si="6"/>
        <v>29</v>
      </c>
      <c r="AI15" s="51">
        <f t="shared" si="6"/>
        <v>37</v>
      </c>
      <c r="AJ15" s="186">
        <f t="shared" si="7"/>
        <v>16.2</v>
      </c>
      <c r="AK15" s="186">
        <f t="shared" si="8"/>
        <v>21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13</v>
      </c>
      <c r="D16" s="124">
        <f>IF($O$7=1,Values!D15,IF($O$7=2,Values!N15,Values!X15))</f>
        <v>5</v>
      </c>
      <c r="E16" s="124">
        <f>IF($O$7=1,Values!E15,IF($O$7=2,Values!O15,Values!Y15))</f>
        <v>17</v>
      </c>
      <c r="F16" s="124">
        <f>IF($O$7=1,Values!F15,IF($O$7=2,Values!P15,Values!Z15))</f>
        <v>10</v>
      </c>
      <c r="G16" s="124">
        <f>IF($O$7=1,Values!G15,IF($O$7=2,Values!Q15,Values!AA15))</f>
        <v>17</v>
      </c>
      <c r="H16" s="124">
        <f>IF($O$7=1,Values!H15,IF($O$7=2,Values!R15,Values!AB15))</f>
        <v>28</v>
      </c>
      <c r="I16" s="128">
        <f>IF($O$7=1,Values!I15,IF($O$7=2,Values!S15,Values!AC15))</f>
        <v>35</v>
      </c>
      <c r="J16" s="15">
        <f>IF($O$7=1,Values!J15,IF($O$7=2,Values!T15,Values!AD15))</f>
        <v>12.4</v>
      </c>
      <c r="K16" s="15">
        <f>IF($O$7=1,Values!K15,IF($O$7=2,Values!U15,Values!AE15))</f>
        <v>17.857142857142858</v>
      </c>
      <c r="AA16" s="43"/>
      <c r="AB16" s="185">
        <v>4.1666666666666664E-2</v>
      </c>
      <c r="AC16" s="51">
        <f t="shared" si="1"/>
        <v>13</v>
      </c>
      <c r="AD16" s="51">
        <f t="shared" si="2"/>
        <v>5</v>
      </c>
      <c r="AE16" s="51">
        <f t="shared" si="3"/>
        <v>17</v>
      </c>
      <c r="AF16" s="51">
        <f t="shared" si="4"/>
        <v>10</v>
      </c>
      <c r="AG16" s="51">
        <f t="shared" si="5"/>
        <v>17</v>
      </c>
      <c r="AH16" s="51">
        <f t="shared" si="6"/>
        <v>28</v>
      </c>
      <c r="AI16" s="51">
        <f t="shared" si="6"/>
        <v>35</v>
      </c>
      <c r="AJ16" s="186">
        <f t="shared" si="7"/>
        <v>12.4</v>
      </c>
      <c r="AK16" s="186">
        <f t="shared" si="8"/>
        <v>17.8571428571429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10</v>
      </c>
      <c r="D17" s="124">
        <f>IF($O$7=1,Values!D16,IF($O$7=2,Values!N16,Values!X16))</f>
        <v>5</v>
      </c>
      <c r="E17" s="124">
        <f>IF($O$7=1,Values!E16,IF($O$7=2,Values!O16,Values!Y16))</f>
        <v>17</v>
      </c>
      <c r="F17" s="124">
        <f>IF($O$7=1,Values!F16,IF($O$7=2,Values!P16,Values!Z16))</f>
        <v>17</v>
      </c>
      <c r="G17" s="124">
        <f>IF($O$7=1,Values!G16,IF($O$7=2,Values!Q16,Values!AA16))</f>
        <v>12</v>
      </c>
      <c r="H17" s="124">
        <f>IF($O$7=1,Values!H16,IF($O$7=2,Values!R16,Values!AB16))</f>
        <v>23</v>
      </c>
      <c r="I17" s="128">
        <f>IF($O$7=1,Values!I16,IF($O$7=2,Values!S16,Values!AC16))</f>
        <v>32</v>
      </c>
      <c r="J17" s="15">
        <f>IF($O$7=1,Values!J16,IF($O$7=2,Values!T16,Values!AD16))</f>
        <v>12.2</v>
      </c>
      <c r="K17" s="15">
        <f>IF($O$7=1,Values!K16,IF($O$7=2,Values!U16,Values!AE16))</f>
        <v>16.571428571428573</v>
      </c>
      <c r="AA17" s="43"/>
      <c r="AB17" s="185">
        <v>5.2083333333333329E-2</v>
      </c>
      <c r="AC17" s="51">
        <f t="shared" si="1"/>
        <v>10</v>
      </c>
      <c r="AD17" s="51">
        <f t="shared" si="2"/>
        <v>5</v>
      </c>
      <c r="AE17" s="51">
        <f t="shared" si="3"/>
        <v>17</v>
      </c>
      <c r="AF17" s="51">
        <f t="shared" si="4"/>
        <v>17</v>
      </c>
      <c r="AG17" s="51">
        <f t="shared" si="5"/>
        <v>12</v>
      </c>
      <c r="AH17" s="51">
        <f t="shared" si="6"/>
        <v>23</v>
      </c>
      <c r="AI17" s="51">
        <f t="shared" si="6"/>
        <v>32</v>
      </c>
      <c r="AJ17" s="186">
        <f t="shared" si="7"/>
        <v>12.2</v>
      </c>
      <c r="AK17" s="186">
        <f t="shared" si="8"/>
        <v>16.571428571428601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12</v>
      </c>
      <c r="D18" s="124">
        <f>IF($O$7=1,Values!D17,IF($O$7=2,Values!N17,Values!X17))</f>
        <v>11</v>
      </c>
      <c r="E18" s="124">
        <f>IF($O$7=1,Values!E17,IF($O$7=2,Values!O17,Values!Y17))</f>
        <v>5</v>
      </c>
      <c r="F18" s="124">
        <f>IF($O$7=1,Values!F17,IF($O$7=2,Values!P17,Values!Z17))</f>
        <v>9</v>
      </c>
      <c r="G18" s="124">
        <f>IF($O$7=1,Values!G17,IF($O$7=2,Values!Q17,Values!AA17))</f>
        <v>15</v>
      </c>
      <c r="H18" s="124">
        <f>IF($O$7=1,Values!H17,IF($O$7=2,Values!R17,Values!AB17))</f>
        <v>20</v>
      </c>
      <c r="I18" s="128">
        <f>IF($O$7=1,Values!I17,IF($O$7=2,Values!S17,Values!AC17))</f>
        <v>32</v>
      </c>
      <c r="J18" s="15">
        <f>IF($O$7=1,Values!J17,IF($O$7=2,Values!T17,Values!AD17))</f>
        <v>10.4</v>
      </c>
      <c r="K18" s="15">
        <f>IF($O$7=1,Values!K17,IF($O$7=2,Values!U17,Values!AE17))</f>
        <v>14.857142857142858</v>
      </c>
      <c r="AA18" s="43"/>
      <c r="AB18" s="185">
        <v>6.2499999999999993E-2</v>
      </c>
      <c r="AC18" s="51">
        <f t="shared" si="1"/>
        <v>12</v>
      </c>
      <c r="AD18" s="51">
        <f t="shared" si="2"/>
        <v>11</v>
      </c>
      <c r="AE18" s="51">
        <f t="shared" si="3"/>
        <v>5</v>
      </c>
      <c r="AF18" s="51">
        <f t="shared" si="4"/>
        <v>9</v>
      </c>
      <c r="AG18" s="51">
        <f t="shared" si="5"/>
        <v>15</v>
      </c>
      <c r="AH18" s="51">
        <f t="shared" si="6"/>
        <v>20</v>
      </c>
      <c r="AI18" s="51">
        <f t="shared" si="6"/>
        <v>32</v>
      </c>
      <c r="AJ18" s="186">
        <f t="shared" si="7"/>
        <v>10.4</v>
      </c>
      <c r="AK18" s="186">
        <f t="shared" si="8"/>
        <v>14.8571428571429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9</v>
      </c>
      <c r="D19" s="124">
        <f>IF($O$7=1,Values!D18,IF($O$7=2,Values!N18,Values!X18))</f>
        <v>13</v>
      </c>
      <c r="E19" s="124">
        <f>IF($O$7=1,Values!E18,IF($O$7=2,Values!O18,Values!Y18))</f>
        <v>7</v>
      </c>
      <c r="F19" s="124">
        <f>IF($O$7=1,Values!F18,IF($O$7=2,Values!P18,Values!Z18))</f>
        <v>8</v>
      </c>
      <c r="G19" s="124">
        <f>IF($O$7=1,Values!G18,IF($O$7=2,Values!Q18,Values!AA18))</f>
        <v>11</v>
      </c>
      <c r="H19" s="124">
        <f>IF($O$7=1,Values!H18,IF($O$7=2,Values!R18,Values!AB18))</f>
        <v>24</v>
      </c>
      <c r="I19" s="128">
        <f>IF($O$7=1,Values!I18,IF($O$7=2,Values!S18,Values!AC18))</f>
        <v>28</v>
      </c>
      <c r="J19" s="15">
        <f>IF($O$7=1,Values!J18,IF($O$7=2,Values!T18,Values!AD18))</f>
        <v>9.6</v>
      </c>
      <c r="K19" s="15">
        <f>IF($O$7=1,Values!K18,IF($O$7=2,Values!U18,Values!AE18))</f>
        <v>14.285714285714286</v>
      </c>
      <c r="AA19" s="43"/>
      <c r="AB19" s="185">
        <v>7.2916666666666657E-2</v>
      </c>
      <c r="AC19" s="51">
        <f t="shared" si="1"/>
        <v>9</v>
      </c>
      <c r="AD19" s="51">
        <f t="shared" si="2"/>
        <v>13</v>
      </c>
      <c r="AE19" s="51">
        <f t="shared" si="3"/>
        <v>7</v>
      </c>
      <c r="AF19" s="51">
        <f t="shared" si="4"/>
        <v>8</v>
      </c>
      <c r="AG19" s="51">
        <f t="shared" si="5"/>
        <v>11</v>
      </c>
      <c r="AH19" s="51">
        <f t="shared" si="6"/>
        <v>24</v>
      </c>
      <c r="AI19" s="51">
        <f t="shared" si="6"/>
        <v>28</v>
      </c>
      <c r="AJ19" s="186">
        <f t="shared" si="7"/>
        <v>9.6</v>
      </c>
      <c r="AK19" s="186">
        <f t="shared" si="8"/>
        <v>14.285714285714301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9</v>
      </c>
      <c r="D20" s="124">
        <f>IF($O$7=1,Values!D19,IF($O$7=2,Values!N19,Values!X19))</f>
        <v>6</v>
      </c>
      <c r="E20" s="124">
        <f>IF($O$7=1,Values!E19,IF($O$7=2,Values!O19,Values!Y19))</f>
        <v>4</v>
      </c>
      <c r="F20" s="124">
        <f>IF($O$7=1,Values!F19,IF($O$7=2,Values!P19,Values!Z19))</f>
        <v>4</v>
      </c>
      <c r="G20" s="124">
        <f>IF($O$7=1,Values!G19,IF($O$7=2,Values!Q19,Values!AA19))</f>
        <v>8</v>
      </c>
      <c r="H20" s="124">
        <f>IF($O$7=1,Values!H19,IF($O$7=2,Values!R19,Values!AB19))</f>
        <v>24</v>
      </c>
      <c r="I20" s="128">
        <f>IF($O$7=1,Values!I19,IF($O$7=2,Values!S19,Values!AC19))</f>
        <v>20</v>
      </c>
      <c r="J20" s="15">
        <f>IF($O$7=1,Values!J19,IF($O$7=2,Values!T19,Values!AD19))</f>
        <v>6.2</v>
      </c>
      <c r="K20" s="15">
        <f>IF($O$7=1,Values!K19,IF($O$7=2,Values!U19,Values!AE19))</f>
        <v>10.714285714285714</v>
      </c>
      <c r="AA20" s="43"/>
      <c r="AB20" s="185">
        <v>8.3333333333333329E-2</v>
      </c>
      <c r="AC20" s="51">
        <f t="shared" si="1"/>
        <v>9</v>
      </c>
      <c r="AD20" s="51">
        <f t="shared" si="2"/>
        <v>6</v>
      </c>
      <c r="AE20" s="51">
        <f t="shared" si="3"/>
        <v>4</v>
      </c>
      <c r="AF20" s="51">
        <f t="shared" si="4"/>
        <v>4</v>
      </c>
      <c r="AG20" s="51">
        <f t="shared" si="5"/>
        <v>8</v>
      </c>
      <c r="AH20" s="51">
        <f t="shared" si="6"/>
        <v>24</v>
      </c>
      <c r="AI20" s="51">
        <f t="shared" si="6"/>
        <v>20</v>
      </c>
      <c r="AJ20" s="186">
        <f t="shared" si="7"/>
        <v>6.2</v>
      </c>
      <c r="AK20" s="186">
        <f t="shared" si="8"/>
        <v>10.714285714285699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7</v>
      </c>
      <c r="D21" s="124">
        <f>IF($O$7=1,Values!D20,IF($O$7=2,Values!N20,Values!X20))</f>
        <v>6</v>
      </c>
      <c r="E21" s="124">
        <f>IF($O$7=1,Values!E20,IF($O$7=2,Values!O20,Values!Y20))</f>
        <v>8</v>
      </c>
      <c r="F21" s="124">
        <f>IF($O$7=1,Values!F20,IF($O$7=2,Values!P20,Values!Z20))</f>
        <v>4</v>
      </c>
      <c r="G21" s="124">
        <f>IF($O$7=1,Values!G20,IF($O$7=2,Values!Q20,Values!AA20))</f>
        <v>4</v>
      </c>
      <c r="H21" s="124">
        <f>IF($O$7=1,Values!H20,IF($O$7=2,Values!R20,Values!AB20))</f>
        <v>18</v>
      </c>
      <c r="I21" s="128">
        <f>IF($O$7=1,Values!I20,IF($O$7=2,Values!S20,Values!AC20))</f>
        <v>23</v>
      </c>
      <c r="J21" s="15">
        <f>IF($O$7=1,Values!J20,IF($O$7=2,Values!T20,Values!AD20))</f>
        <v>5.8</v>
      </c>
      <c r="K21" s="15">
        <f>IF($O$7=1,Values!K20,IF($O$7=2,Values!U20,Values!AE20))</f>
        <v>10</v>
      </c>
      <c r="AA21" s="43"/>
      <c r="AB21" s="185">
        <v>9.375E-2</v>
      </c>
      <c r="AC21" s="51">
        <f t="shared" si="1"/>
        <v>7</v>
      </c>
      <c r="AD21" s="51">
        <f t="shared" si="2"/>
        <v>6</v>
      </c>
      <c r="AE21" s="51">
        <f t="shared" si="3"/>
        <v>8</v>
      </c>
      <c r="AF21" s="51">
        <f t="shared" si="4"/>
        <v>4</v>
      </c>
      <c r="AG21" s="51">
        <f t="shared" si="5"/>
        <v>4</v>
      </c>
      <c r="AH21" s="51">
        <f t="shared" si="6"/>
        <v>18</v>
      </c>
      <c r="AI21" s="51">
        <f t="shared" si="6"/>
        <v>23</v>
      </c>
      <c r="AJ21" s="186">
        <f t="shared" si="7"/>
        <v>5.8</v>
      </c>
      <c r="AK21" s="186">
        <f t="shared" si="8"/>
        <v>10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2</v>
      </c>
      <c r="D22" s="124">
        <f>IF($O$7=1,Values!D21,IF($O$7=2,Values!N21,Values!X21))</f>
        <v>5</v>
      </c>
      <c r="E22" s="124">
        <f>IF($O$7=1,Values!E21,IF($O$7=2,Values!O21,Values!Y21))</f>
        <v>7</v>
      </c>
      <c r="F22" s="124">
        <f>IF($O$7=1,Values!F21,IF($O$7=2,Values!P21,Values!Z21))</f>
        <v>1</v>
      </c>
      <c r="G22" s="124">
        <f>IF($O$7=1,Values!G21,IF($O$7=2,Values!Q21,Values!AA21))</f>
        <v>6</v>
      </c>
      <c r="H22" s="124">
        <f>IF($O$7=1,Values!H21,IF($O$7=2,Values!R21,Values!AB21))</f>
        <v>20</v>
      </c>
      <c r="I22" s="128">
        <f>IF($O$7=1,Values!I21,IF($O$7=2,Values!S21,Values!AC21))</f>
        <v>16</v>
      </c>
      <c r="J22" s="15">
        <f>IF($O$7=1,Values!J21,IF($O$7=2,Values!T21,Values!AD21))</f>
        <v>4.2</v>
      </c>
      <c r="K22" s="15">
        <f>IF($O$7=1,Values!K21,IF($O$7=2,Values!U21,Values!AE21))</f>
        <v>8.1428571428571423</v>
      </c>
      <c r="AA22" s="43"/>
      <c r="AB22" s="185">
        <v>0.10416666666666667</v>
      </c>
      <c r="AC22" s="51">
        <f t="shared" si="1"/>
        <v>2</v>
      </c>
      <c r="AD22" s="51">
        <f t="shared" si="2"/>
        <v>5</v>
      </c>
      <c r="AE22" s="51">
        <f t="shared" si="3"/>
        <v>7</v>
      </c>
      <c r="AF22" s="51">
        <f t="shared" si="4"/>
        <v>1</v>
      </c>
      <c r="AG22" s="51">
        <f t="shared" si="5"/>
        <v>6</v>
      </c>
      <c r="AH22" s="51">
        <f t="shared" si="6"/>
        <v>20</v>
      </c>
      <c r="AI22" s="51">
        <f t="shared" si="6"/>
        <v>16</v>
      </c>
      <c r="AJ22" s="186">
        <f t="shared" si="7"/>
        <v>4.2</v>
      </c>
      <c r="AK22" s="186">
        <f t="shared" si="8"/>
        <v>8.1428571428571406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2</v>
      </c>
      <c r="D23" s="124">
        <f>IF($O$7=1,Values!D22,IF($O$7=2,Values!N22,Values!X22))</f>
        <v>11</v>
      </c>
      <c r="E23" s="124">
        <f>IF($O$7=1,Values!E22,IF($O$7=2,Values!O22,Values!Y22))</f>
        <v>2</v>
      </c>
      <c r="F23" s="124">
        <f>IF($O$7=1,Values!F22,IF($O$7=2,Values!P22,Values!Z22))</f>
        <v>5</v>
      </c>
      <c r="G23" s="124">
        <f>IF($O$7=1,Values!G22,IF($O$7=2,Values!Q22,Values!AA22))</f>
        <v>8</v>
      </c>
      <c r="H23" s="124">
        <f>IF($O$7=1,Values!H22,IF($O$7=2,Values!R22,Values!AB22))</f>
        <v>10</v>
      </c>
      <c r="I23" s="128">
        <f>IF($O$7=1,Values!I22,IF($O$7=2,Values!S22,Values!AC22))</f>
        <v>13</v>
      </c>
      <c r="J23" s="15">
        <f>IF($O$7=1,Values!J22,IF($O$7=2,Values!T22,Values!AD22))</f>
        <v>5.6</v>
      </c>
      <c r="K23" s="15">
        <f>IF($O$7=1,Values!K22,IF($O$7=2,Values!U22,Values!AE22))</f>
        <v>7.2857142857142856</v>
      </c>
      <c r="AA23" s="43"/>
      <c r="AB23" s="185">
        <v>0.11458333333333334</v>
      </c>
      <c r="AC23" s="51">
        <f t="shared" si="1"/>
        <v>2</v>
      </c>
      <c r="AD23" s="51">
        <f t="shared" si="2"/>
        <v>11</v>
      </c>
      <c r="AE23" s="51">
        <f t="shared" si="3"/>
        <v>2</v>
      </c>
      <c r="AF23" s="51">
        <f t="shared" si="4"/>
        <v>5</v>
      </c>
      <c r="AG23" s="51">
        <f t="shared" si="5"/>
        <v>8</v>
      </c>
      <c r="AH23" s="51">
        <f t="shared" si="6"/>
        <v>10</v>
      </c>
      <c r="AI23" s="51">
        <f t="shared" si="6"/>
        <v>13</v>
      </c>
      <c r="AJ23" s="186">
        <f t="shared" si="7"/>
        <v>5.6</v>
      </c>
      <c r="AK23" s="186">
        <f t="shared" si="8"/>
        <v>7.28571428571429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5</v>
      </c>
      <c r="D24" s="124">
        <f>IF($O$7=1,Values!D23,IF($O$7=2,Values!N23,Values!X23))</f>
        <v>6</v>
      </c>
      <c r="E24" s="124">
        <f>IF($O$7=1,Values!E23,IF($O$7=2,Values!O23,Values!Y23))</f>
        <v>9</v>
      </c>
      <c r="F24" s="124">
        <f>IF($O$7=1,Values!F23,IF($O$7=2,Values!P23,Values!Z23))</f>
        <v>3</v>
      </c>
      <c r="G24" s="124">
        <f>IF($O$7=1,Values!G23,IF($O$7=2,Values!Q23,Values!AA23))</f>
        <v>8</v>
      </c>
      <c r="H24" s="124">
        <f>IF($O$7=1,Values!H23,IF($O$7=2,Values!R23,Values!AB23))</f>
        <v>13</v>
      </c>
      <c r="I24" s="128">
        <f>IF($O$7=1,Values!I23,IF($O$7=2,Values!S23,Values!AC23))</f>
        <v>18</v>
      </c>
      <c r="J24" s="15">
        <f>IF($O$7=1,Values!J23,IF($O$7=2,Values!T23,Values!AD23))</f>
        <v>6.2</v>
      </c>
      <c r="K24" s="15">
        <f>IF($O$7=1,Values!K23,IF($O$7=2,Values!U23,Values!AE23))</f>
        <v>8.8571428571428577</v>
      </c>
      <c r="AA24" s="43"/>
      <c r="AB24" s="185">
        <v>0.125</v>
      </c>
      <c r="AC24" s="51">
        <f t="shared" si="1"/>
        <v>5</v>
      </c>
      <c r="AD24" s="51">
        <f t="shared" si="2"/>
        <v>6</v>
      </c>
      <c r="AE24" s="51">
        <f t="shared" si="3"/>
        <v>9</v>
      </c>
      <c r="AF24" s="51">
        <f t="shared" si="4"/>
        <v>3</v>
      </c>
      <c r="AG24" s="51">
        <f t="shared" si="5"/>
        <v>8</v>
      </c>
      <c r="AH24" s="51">
        <f t="shared" si="6"/>
        <v>13</v>
      </c>
      <c r="AI24" s="51">
        <f t="shared" si="6"/>
        <v>18</v>
      </c>
      <c r="AJ24" s="186">
        <f t="shared" si="7"/>
        <v>6.2</v>
      </c>
      <c r="AK24" s="186">
        <f t="shared" si="8"/>
        <v>8.8571428571428594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4</v>
      </c>
      <c r="D25" s="124">
        <f>IF($O$7=1,Values!D24,IF($O$7=2,Values!N24,Values!X24))</f>
        <v>1</v>
      </c>
      <c r="E25" s="124">
        <f>IF($O$7=1,Values!E24,IF($O$7=2,Values!O24,Values!Y24))</f>
        <v>5</v>
      </c>
      <c r="F25" s="124">
        <f>IF($O$7=1,Values!F24,IF($O$7=2,Values!P24,Values!Z24))</f>
        <v>4</v>
      </c>
      <c r="G25" s="124">
        <f>IF($O$7=1,Values!G24,IF($O$7=2,Values!Q24,Values!AA24))</f>
        <v>2</v>
      </c>
      <c r="H25" s="124">
        <f>IF($O$7=1,Values!H24,IF($O$7=2,Values!R24,Values!AB24))</f>
        <v>10</v>
      </c>
      <c r="I25" s="128">
        <f>IF($O$7=1,Values!I24,IF($O$7=2,Values!S24,Values!AC24))</f>
        <v>13</v>
      </c>
      <c r="J25" s="15">
        <f>IF($O$7=1,Values!J24,IF($O$7=2,Values!T24,Values!AD24))</f>
        <v>3.2</v>
      </c>
      <c r="K25" s="15">
        <f>IF($O$7=1,Values!K24,IF($O$7=2,Values!U24,Values!AE24))</f>
        <v>5.5714285714285712</v>
      </c>
      <c r="AA25" s="43"/>
      <c r="AB25" s="185">
        <v>0.13541666666666666</v>
      </c>
      <c r="AC25" s="51">
        <f t="shared" si="1"/>
        <v>4</v>
      </c>
      <c r="AD25" s="51">
        <f t="shared" si="2"/>
        <v>1</v>
      </c>
      <c r="AE25" s="51">
        <f t="shared" si="3"/>
        <v>5</v>
      </c>
      <c r="AF25" s="51">
        <f t="shared" si="4"/>
        <v>4</v>
      </c>
      <c r="AG25" s="51">
        <f t="shared" si="5"/>
        <v>2</v>
      </c>
      <c r="AH25" s="51">
        <f t="shared" si="6"/>
        <v>10</v>
      </c>
      <c r="AI25" s="51">
        <f t="shared" si="6"/>
        <v>13</v>
      </c>
      <c r="AJ25" s="186">
        <f t="shared" si="7"/>
        <v>3.2</v>
      </c>
      <c r="AK25" s="186">
        <f t="shared" si="8"/>
        <v>5.5714285714285703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6</v>
      </c>
      <c r="D26" s="124">
        <f>IF($O$7=1,Values!D25,IF($O$7=2,Values!N25,Values!X25))</f>
        <v>4</v>
      </c>
      <c r="E26" s="124">
        <f>IF($O$7=1,Values!E25,IF($O$7=2,Values!O25,Values!Y25))</f>
        <v>5</v>
      </c>
      <c r="F26" s="124">
        <f>IF($O$7=1,Values!F25,IF($O$7=2,Values!P25,Values!Z25))</f>
        <v>5</v>
      </c>
      <c r="G26" s="124">
        <f>IF($O$7=1,Values!G25,IF($O$7=2,Values!Q25,Values!AA25))</f>
        <v>4</v>
      </c>
      <c r="H26" s="124">
        <f>IF($O$7=1,Values!H25,IF($O$7=2,Values!R25,Values!AB25))</f>
        <v>9</v>
      </c>
      <c r="I26" s="128">
        <f>IF($O$7=1,Values!I25,IF($O$7=2,Values!S25,Values!AC25))</f>
        <v>12</v>
      </c>
      <c r="J26" s="15">
        <f>IF($O$7=1,Values!J25,IF($O$7=2,Values!T25,Values!AD25))</f>
        <v>4.8</v>
      </c>
      <c r="K26" s="15">
        <f>IF($O$7=1,Values!K25,IF($O$7=2,Values!U25,Values!AE25))</f>
        <v>6.4285714285714288</v>
      </c>
      <c r="AA26" s="43"/>
      <c r="AB26" s="185">
        <v>0.14583333333333331</v>
      </c>
      <c r="AC26" s="51">
        <f t="shared" si="1"/>
        <v>6</v>
      </c>
      <c r="AD26" s="51">
        <f t="shared" si="2"/>
        <v>4</v>
      </c>
      <c r="AE26" s="51">
        <f t="shared" si="3"/>
        <v>5</v>
      </c>
      <c r="AF26" s="51">
        <f t="shared" si="4"/>
        <v>5</v>
      </c>
      <c r="AG26" s="51">
        <f t="shared" si="5"/>
        <v>4</v>
      </c>
      <c r="AH26" s="51">
        <f t="shared" si="6"/>
        <v>9</v>
      </c>
      <c r="AI26" s="51">
        <f t="shared" si="6"/>
        <v>12</v>
      </c>
      <c r="AJ26" s="186">
        <f t="shared" si="7"/>
        <v>4.8</v>
      </c>
      <c r="AK26" s="186">
        <f t="shared" si="8"/>
        <v>6.4285714285714297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7</v>
      </c>
      <c r="D27" s="124">
        <f>IF($O$7=1,Values!D26,IF($O$7=2,Values!N26,Values!X26))</f>
        <v>5</v>
      </c>
      <c r="E27" s="124">
        <f>IF($O$7=1,Values!E26,IF($O$7=2,Values!O26,Values!Y26))</f>
        <v>2</v>
      </c>
      <c r="F27" s="124">
        <f>IF($O$7=1,Values!F26,IF($O$7=2,Values!P26,Values!Z26))</f>
        <v>2</v>
      </c>
      <c r="G27" s="124">
        <f>IF($O$7=1,Values!G26,IF($O$7=2,Values!Q26,Values!AA26))</f>
        <v>4</v>
      </c>
      <c r="H27" s="124">
        <f>IF($O$7=1,Values!H26,IF($O$7=2,Values!R26,Values!AB26))</f>
        <v>9</v>
      </c>
      <c r="I27" s="128">
        <f>IF($O$7=1,Values!I26,IF($O$7=2,Values!S26,Values!AC26))</f>
        <v>9</v>
      </c>
      <c r="J27" s="15">
        <f>IF($O$7=1,Values!J26,IF($O$7=2,Values!T26,Values!AD26))</f>
        <v>4</v>
      </c>
      <c r="K27" s="15">
        <f>IF($O$7=1,Values!K26,IF($O$7=2,Values!U26,Values!AE26))</f>
        <v>5.4285714285714288</v>
      </c>
      <c r="AA27" s="43"/>
      <c r="AB27" s="185">
        <v>0.15624999999999997</v>
      </c>
      <c r="AC27" s="51">
        <f t="shared" si="1"/>
        <v>7</v>
      </c>
      <c r="AD27" s="51">
        <f t="shared" si="2"/>
        <v>5</v>
      </c>
      <c r="AE27" s="51">
        <f t="shared" si="3"/>
        <v>2</v>
      </c>
      <c r="AF27" s="51">
        <f t="shared" si="4"/>
        <v>2</v>
      </c>
      <c r="AG27" s="51">
        <f t="shared" si="5"/>
        <v>4</v>
      </c>
      <c r="AH27" s="51">
        <f t="shared" si="6"/>
        <v>9</v>
      </c>
      <c r="AI27" s="51">
        <f t="shared" si="6"/>
        <v>9</v>
      </c>
      <c r="AJ27" s="186">
        <f t="shared" si="7"/>
        <v>4</v>
      </c>
      <c r="AK27" s="186">
        <f t="shared" si="8"/>
        <v>5.4285714285714297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4</v>
      </c>
      <c r="D28" s="124">
        <f>IF($O$7=1,Values!D27,IF($O$7=2,Values!N27,Values!X27))</f>
        <v>2</v>
      </c>
      <c r="E28" s="124">
        <f>IF($O$7=1,Values!E27,IF($O$7=2,Values!O27,Values!Y27))</f>
        <v>7</v>
      </c>
      <c r="F28" s="124">
        <f>IF($O$7=1,Values!F27,IF($O$7=2,Values!P27,Values!Z27))</f>
        <v>5</v>
      </c>
      <c r="G28" s="124">
        <f>IF($O$7=1,Values!G27,IF($O$7=2,Values!Q27,Values!AA27))</f>
        <v>2</v>
      </c>
      <c r="H28" s="124">
        <f>IF($O$7=1,Values!H27,IF($O$7=2,Values!R27,Values!AB27))</f>
        <v>11</v>
      </c>
      <c r="I28" s="128">
        <f>IF($O$7=1,Values!I27,IF($O$7=2,Values!S27,Values!AC27))</f>
        <v>9</v>
      </c>
      <c r="J28" s="15">
        <f>IF($O$7=1,Values!J27,IF($O$7=2,Values!T27,Values!AD27))</f>
        <v>4</v>
      </c>
      <c r="K28" s="15">
        <f>IF($O$7=1,Values!K27,IF($O$7=2,Values!U27,Values!AE27))</f>
        <v>5.7142857142857144</v>
      </c>
      <c r="AA28" s="43"/>
      <c r="AB28" s="185">
        <v>0.16666666666666663</v>
      </c>
      <c r="AC28" s="51">
        <f t="shared" si="1"/>
        <v>4</v>
      </c>
      <c r="AD28" s="51">
        <f t="shared" si="2"/>
        <v>2</v>
      </c>
      <c r="AE28" s="51">
        <f t="shared" si="3"/>
        <v>7</v>
      </c>
      <c r="AF28" s="51">
        <f t="shared" si="4"/>
        <v>5</v>
      </c>
      <c r="AG28" s="51">
        <f t="shared" si="5"/>
        <v>2</v>
      </c>
      <c r="AH28" s="51">
        <f t="shared" si="6"/>
        <v>11</v>
      </c>
      <c r="AI28" s="51">
        <f t="shared" si="6"/>
        <v>9</v>
      </c>
      <c r="AJ28" s="186">
        <f t="shared" si="7"/>
        <v>4</v>
      </c>
      <c r="AK28" s="186">
        <f t="shared" si="8"/>
        <v>5.71428571428571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13</v>
      </c>
      <c r="D29" s="124">
        <f>IF($O$7=1,Values!D28,IF($O$7=2,Values!N28,Values!X28))</f>
        <v>4</v>
      </c>
      <c r="E29" s="124">
        <f>IF($O$7=1,Values!E28,IF($O$7=2,Values!O28,Values!Y28))</f>
        <v>3</v>
      </c>
      <c r="F29" s="124">
        <f>IF($O$7=1,Values!F28,IF($O$7=2,Values!P28,Values!Z28))</f>
        <v>6</v>
      </c>
      <c r="G29" s="124">
        <f>IF($O$7=1,Values!G28,IF($O$7=2,Values!Q28,Values!AA28))</f>
        <v>6</v>
      </c>
      <c r="H29" s="124">
        <f>IF($O$7=1,Values!H28,IF($O$7=2,Values!R28,Values!AB28))</f>
        <v>9</v>
      </c>
      <c r="I29" s="128">
        <f>IF($O$7=1,Values!I28,IF($O$7=2,Values!S28,Values!AC28))</f>
        <v>9</v>
      </c>
      <c r="J29" s="15">
        <f>IF($O$7=1,Values!J28,IF($O$7=2,Values!T28,Values!AD28))</f>
        <v>6.4</v>
      </c>
      <c r="K29" s="15">
        <f>IF($O$7=1,Values!K28,IF($O$7=2,Values!U28,Values!AE28))</f>
        <v>7.1428571428571432</v>
      </c>
      <c r="AA29" s="43"/>
      <c r="AB29" s="185">
        <v>0.17708333333333329</v>
      </c>
      <c r="AC29" s="51">
        <f t="shared" si="1"/>
        <v>13</v>
      </c>
      <c r="AD29" s="51">
        <f t="shared" si="2"/>
        <v>4</v>
      </c>
      <c r="AE29" s="51">
        <f t="shared" si="3"/>
        <v>3</v>
      </c>
      <c r="AF29" s="51">
        <f t="shared" si="4"/>
        <v>6</v>
      </c>
      <c r="AG29" s="51">
        <f t="shared" si="5"/>
        <v>6</v>
      </c>
      <c r="AH29" s="51">
        <f t="shared" si="6"/>
        <v>9</v>
      </c>
      <c r="AI29" s="51">
        <f t="shared" si="6"/>
        <v>9</v>
      </c>
      <c r="AJ29" s="186">
        <f t="shared" si="7"/>
        <v>6.4</v>
      </c>
      <c r="AK29" s="186">
        <f t="shared" si="8"/>
        <v>7.1428571428571397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7</v>
      </c>
      <c r="D30" s="124">
        <f>IF($O$7=1,Values!D29,IF($O$7=2,Values!N29,Values!X29))</f>
        <v>11</v>
      </c>
      <c r="E30" s="124">
        <f>IF($O$7=1,Values!E29,IF($O$7=2,Values!O29,Values!Y29))</f>
        <v>5</v>
      </c>
      <c r="F30" s="124">
        <f>IF($O$7=1,Values!F29,IF($O$7=2,Values!P29,Values!Z29))</f>
        <v>12</v>
      </c>
      <c r="G30" s="124">
        <f>IF($O$7=1,Values!G29,IF($O$7=2,Values!Q29,Values!AA29))</f>
        <v>8</v>
      </c>
      <c r="H30" s="124">
        <f>IF($O$7=1,Values!H29,IF($O$7=2,Values!R29,Values!AB29))</f>
        <v>5</v>
      </c>
      <c r="I30" s="128">
        <f>IF($O$7=1,Values!I29,IF($O$7=2,Values!S29,Values!AC29))</f>
        <v>9</v>
      </c>
      <c r="J30" s="15">
        <f>IF($O$7=1,Values!J29,IF($O$7=2,Values!T29,Values!AD29))</f>
        <v>8.6</v>
      </c>
      <c r="K30" s="15">
        <f>IF($O$7=1,Values!K29,IF($O$7=2,Values!U29,Values!AE29))</f>
        <v>8.1428571428571423</v>
      </c>
      <c r="AA30" s="43"/>
      <c r="AB30" s="185">
        <v>0.18749999999999994</v>
      </c>
      <c r="AC30" s="51">
        <f t="shared" si="1"/>
        <v>7</v>
      </c>
      <c r="AD30" s="51">
        <f t="shared" si="2"/>
        <v>11</v>
      </c>
      <c r="AE30" s="51">
        <f t="shared" si="3"/>
        <v>5</v>
      </c>
      <c r="AF30" s="51">
        <f t="shared" si="4"/>
        <v>12</v>
      </c>
      <c r="AG30" s="51">
        <f t="shared" si="5"/>
        <v>8</v>
      </c>
      <c r="AH30" s="51">
        <f t="shared" si="6"/>
        <v>5</v>
      </c>
      <c r="AI30" s="51">
        <f t="shared" si="6"/>
        <v>9</v>
      </c>
      <c r="AJ30" s="186">
        <f t="shared" si="7"/>
        <v>8.6</v>
      </c>
      <c r="AK30" s="186">
        <f t="shared" si="8"/>
        <v>8.1428571428571406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8</v>
      </c>
      <c r="D31" s="124">
        <f>IF($O$7=1,Values!D30,IF($O$7=2,Values!N30,Values!X30))</f>
        <v>9</v>
      </c>
      <c r="E31" s="124">
        <f>IF($O$7=1,Values!E30,IF($O$7=2,Values!O30,Values!Y30))</f>
        <v>12</v>
      </c>
      <c r="F31" s="124">
        <f>IF($O$7=1,Values!F30,IF($O$7=2,Values!P30,Values!Z30))</f>
        <v>10</v>
      </c>
      <c r="G31" s="124">
        <f>IF($O$7=1,Values!G30,IF($O$7=2,Values!Q30,Values!AA30))</f>
        <v>11</v>
      </c>
      <c r="H31" s="124">
        <f>IF($O$7=1,Values!H30,IF($O$7=2,Values!R30,Values!AB30))</f>
        <v>10</v>
      </c>
      <c r="I31" s="128">
        <f>IF($O$7=1,Values!I30,IF($O$7=2,Values!S30,Values!AC30))</f>
        <v>10</v>
      </c>
      <c r="J31" s="15">
        <f>IF($O$7=1,Values!J30,IF($O$7=2,Values!T30,Values!AD30))</f>
        <v>10</v>
      </c>
      <c r="K31" s="15">
        <f>IF($O$7=1,Values!K30,IF($O$7=2,Values!U30,Values!AE30))</f>
        <v>10</v>
      </c>
      <c r="AA31" s="43"/>
      <c r="AB31" s="185">
        <v>0.1979166666666666</v>
      </c>
      <c r="AC31" s="51">
        <f t="shared" si="1"/>
        <v>8</v>
      </c>
      <c r="AD31" s="51">
        <f t="shared" si="2"/>
        <v>9</v>
      </c>
      <c r="AE31" s="51">
        <f t="shared" si="3"/>
        <v>12</v>
      </c>
      <c r="AF31" s="51">
        <f t="shared" si="4"/>
        <v>10</v>
      </c>
      <c r="AG31" s="51">
        <f t="shared" si="5"/>
        <v>11</v>
      </c>
      <c r="AH31" s="51">
        <f t="shared" si="6"/>
        <v>10</v>
      </c>
      <c r="AI31" s="51">
        <f t="shared" si="6"/>
        <v>10</v>
      </c>
      <c r="AJ31" s="186">
        <f t="shared" si="7"/>
        <v>10</v>
      </c>
      <c r="AK31" s="186">
        <f t="shared" si="8"/>
        <v>10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20</v>
      </c>
      <c r="D32" s="124">
        <f>IF($O$7=1,Values!D31,IF($O$7=2,Values!N31,Values!X31))</f>
        <v>11</v>
      </c>
      <c r="E32" s="124">
        <f>IF($O$7=1,Values!E31,IF($O$7=2,Values!O31,Values!Y31))</f>
        <v>11</v>
      </c>
      <c r="F32" s="124">
        <f>IF($O$7=1,Values!F31,IF($O$7=2,Values!P31,Values!Z31))</f>
        <v>12</v>
      </c>
      <c r="G32" s="124">
        <f>IF($O$7=1,Values!G31,IF($O$7=2,Values!Q31,Values!AA31))</f>
        <v>11</v>
      </c>
      <c r="H32" s="124">
        <f>IF($O$7=1,Values!H31,IF($O$7=2,Values!R31,Values!AB31))</f>
        <v>8</v>
      </c>
      <c r="I32" s="128">
        <f>IF($O$7=1,Values!I31,IF($O$7=2,Values!S31,Values!AC31))</f>
        <v>17</v>
      </c>
      <c r="J32" s="15">
        <f>IF($O$7=1,Values!J31,IF($O$7=2,Values!T31,Values!AD31))</f>
        <v>13</v>
      </c>
      <c r="K32" s="15">
        <f>IF($O$7=1,Values!K31,IF($O$7=2,Values!U31,Values!AE31))</f>
        <v>12.857142857142858</v>
      </c>
      <c r="AA32" s="43"/>
      <c r="AB32" s="185">
        <v>0.20833333333333326</v>
      </c>
      <c r="AC32" s="51">
        <f t="shared" si="1"/>
        <v>20</v>
      </c>
      <c r="AD32" s="51">
        <f t="shared" si="2"/>
        <v>11</v>
      </c>
      <c r="AE32" s="51">
        <f t="shared" si="3"/>
        <v>11</v>
      </c>
      <c r="AF32" s="51">
        <f t="shared" si="4"/>
        <v>12</v>
      </c>
      <c r="AG32" s="51">
        <f t="shared" si="5"/>
        <v>11</v>
      </c>
      <c r="AH32" s="51">
        <f t="shared" si="6"/>
        <v>8</v>
      </c>
      <c r="AI32" s="51">
        <f t="shared" si="6"/>
        <v>17</v>
      </c>
      <c r="AJ32" s="186">
        <f t="shared" si="7"/>
        <v>13</v>
      </c>
      <c r="AK32" s="186">
        <f t="shared" si="8"/>
        <v>12.8571428571429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27</v>
      </c>
      <c r="D33" s="124">
        <f>IF($O$7=1,Values!D32,IF($O$7=2,Values!N32,Values!X32))</f>
        <v>18</v>
      </c>
      <c r="E33" s="124">
        <f>IF($O$7=1,Values!E32,IF($O$7=2,Values!O32,Values!Y32))</f>
        <v>20</v>
      </c>
      <c r="F33" s="124">
        <f>IF($O$7=1,Values!F32,IF($O$7=2,Values!P32,Values!Z32))</f>
        <v>15</v>
      </c>
      <c r="G33" s="124">
        <f>IF($O$7=1,Values!G32,IF($O$7=2,Values!Q32,Values!AA32))</f>
        <v>14</v>
      </c>
      <c r="H33" s="124">
        <f>IF($O$7=1,Values!H32,IF($O$7=2,Values!R32,Values!AB32))</f>
        <v>10</v>
      </c>
      <c r="I33" s="128">
        <f>IF($O$7=1,Values!I32,IF($O$7=2,Values!S32,Values!AC32))</f>
        <v>11</v>
      </c>
      <c r="J33" s="15">
        <f>IF($O$7=1,Values!J32,IF($O$7=2,Values!T32,Values!AD32))</f>
        <v>18.8</v>
      </c>
      <c r="K33" s="15">
        <f>IF($O$7=1,Values!K32,IF($O$7=2,Values!U32,Values!AE32))</f>
        <v>16.428571428571427</v>
      </c>
      <c r="AA33" s="43"/>
      <c r="AB33" s="185">
        <v>0.21874999999999992</v>
      </c>
      <c r="AC33" s="51">
        <f t="shared" si="1"/>
        <v>27</v>
      </c>
      <c r="AD33" s="51">
        <f t="shared" si="2"/>
        <v>18</v>
      </c>
      <c r="AE33" s="51">
        <f t="shared" si="3"/>
        <v>20</v>
      </c>
      <c r="AF33" s="51">
        <f t="shared" si="4"/>
        <v>15</v>
      </c>
      <c r="AG33" s="51">
        <f t="shared" si="5"/>
        <v>14</v>
      </c>
      <c r="AH33" s="51">
        <f t="shared" si="6"/>
        <v>10</v>
      </c>
      <c r="AI33" s="51">
        <f t="shared" si="6"/>
        <v>11</v>
      </c>
      <c r="AJ33" s="186">
        <f t="shared" si="7"/>
        <v>18.8</v>
      </c>
      <c r="AK33" s="186">
        <f t="shared" si="8"/>
        <v>16.428571428571399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39</v>
      </c>
      <c r="D34" s="124">
        <f>IF($O$7=1,Values!D33,IF($O$7=2,Values!N33,Values!X33))</f>
        <v>26</v>
      </c>
      <c r="E34" s="124">
        <f>IF($O$7=1,Values!E33,IF($O$7=2,Values!O33,Values!Y33))</f>
        <v>33</v>
      </c>
      <c r="F34" s="124">
        <f>IF($O$7=1,Values!F33,IF($O$7=2,Values!P33,Values!Z33))</f>
        <v>23</v>
      </c>
      <c r="G34" s="124">
        <f>IF($O$7=1,Values!G33,IF($O$7=2,Values!Q33,Values!AA33))</f>
        <v>18</v>
      </c>
      <c r="H34" s="124">
        <f>IF($O$7=1,Values!H33,IF($O$7=2,Values!R33,Values!AB33))</f>
        <v>7</v>
      </c>
      <c r="I34" s="128">
        <f>IF($O$7=1,Values!I33,IF($O$7=2,Values!S33,Values!AC33))</f>
        <v>14</v>
      </c>
      <c r="J34" s="15">
        <f>IF($O$7=1,Values!J33,IF($O$7=2,Values!T33,Values!AD33))</f>
        <v>27.8</v>
      </c>
      <c r="K34" s="15">
        <f>IF($O$7=1,Values!K33,IF($O$7=2,Values!U33,Values!AE33))</f>
        <v>22.857142857142858</v>
      </c>
      <c r="AA34" s="43"/>
      <c r="AB34" s="185">
        <v>0.22916666666666657</v>
      </c>
      <c r="AC34" s="51">
        <f t="shared" si="1"/>
        <v>39</v>
      </c>
      <c r="AD34" s="51">
        <f t="shared" si="2"/>
        <v>26</v>
      </c>
      <c r="AE34" s="51">
        <f t="shared" si="3"/>
        <v>33</v>
      </c>
      <c r="AF34" s="51">
        <f t="shared" si="4"/>
        <v>23</v>
      </c>
      <c r="AG34" s="51">
        <f t="shared" si="5"/>
        <v>18</v>
      </c>
      <c r="AH34" s="51">
        <f t="shared" si="6"/>
        <v>7</v>
      </c>
      <c r="AI34" s="51">
        <f t="shared" si="6"/>
        <v>14</v>
      </c>
      <c r="AJ34" s="186">
        <f t="shared" si="7"/>
        <v>27.8</v>
      </c>
      <c r="AK34" s="186">
        <f t="shared" si="8"/>
        <v>22.8571428571429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21</v>
      </c>
      <c r="D35" s="124">
        <f>IF($O$7=1,Values!D34,IF($O$7=2,Values!N34,Values!X34))</f>
        <v>34</v>
      </c>
      <c r="E35" s="124">
        <f>IF($O$7=1,Values!E34,IF($O$7=2,Values!O34,Values!Y34))</f>
        <v>31</v>
      </c>
      <c r="F35" s="124">
        <f>IF($O$7=1,Values!F34,IF($O$7=2,Values!P34,Values!Z34))</f>
        <v>29</v>
      </c>
      <c r="G35" s="124">
        <f>IF($O$7=1,Values!G34,IF($O$7=2,Values!Q34,Values!AA34))</f>
        <v>33</v>
      </c>
      <c r="H35" s="124">
        <f>IF($O$7=1,Values!H34,IF($O$7=2,Values!R34,Values!AB34))</f>
        <v>7</v>
      </c>
      <c r="I35" s="128">
        <f>IF($O$7=1,Values!I34,IF($O$7=2,Values!S34,Values!AC34))</f>
        <v>14</v>
      </c>
      <c r="J35" s="15">
        <f>IF($O$7=1,Values!J34,IF($O$7=2,Values!T34,Values!AD34))</f>
        <v>29.6</v>
      </c>
      <c r="K35" s="15">
        <f>IF($O$7=1,Values!K34,IF($O$7=2,Values!U34,Values!AE34))</f>
        <v>24.142857142857142</v>
      </c>
      <c r="AA35" s="43"/>
      <c r="AB35" s="185">
        <v>0.23958333333333323</v>
      </c>
      <c r="AC35" s="51">
        <f t="shared" si="1"/>
        <v>21</v>
      </c>
      <c r="AD35" s="51">
        <f t="shared" si="2"/>
        <v>34</v>
      </c>
      <c r="AE35" s="51">
        <f t="shared" si="3"/>
        <v>31</v>
      </c>
      <c r="AF35" s="51">
        <f t="shared" si="4"/>
        <v>29</v>
      </c>
      <c r="AG35" s="51">
        <f t="shared" si="5"/>
        <v>33</v>
      </c>
      <c r="AH35" s="51">
        <f t="shared" si="6"/>
        <v>7</v>
      </c>
      <c r="AI35" s="51">
        <f t="shared" si="6"/>
        <v>14</v>
      </c>
      <c r="AJ35" s="186">
        <f t="shared" si="7"/>
        <v>29.6</v>
      </c>
      <c r="AK35" s="186">
        <f t="shared" si="8"/>
        <v>24.1428571428571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47</v>
      </c>
      <c r="D36" s="124">
        <f>IF($O$7=1,Values!D35,IF($O$7=2,Values!N35,Values!X35))</f>
        <v>39</v>
      </c>
      <c r="E36" s="124">
        <f>IF($O$7=1,Values!E35,IF($O$7=2,Values!O35,Values!Y35))</f>
        <v>39</v>
      </c>
      <c r="F36" s="124">
        <f>IF($O$7=1,Values!F35,IF($O$7=2,Values!P35,Values!Z35))</f>
        <v>36</v>
      </c>
      <c r="G36" s="124">
        <f>IF($O$7=1,Values!G35,IF($O$7=2,Values!Q35,Values!AA35))</f>
        <v>37</v>
      </c>
      <c r="H36" s="124">
        <f>IF($O$7=1,Values!H35,IF($O$7=2,Values!R35,Values!AB35))</f>
        <v>16</v>
      </c>
      <c r="I36" s="128">
        <f>IF($O$7=1,Values!I35,IF($O$7=2,Values!S35,Values!AC35))</f>
        <v>6</v>
      </c>
      <c r="J36" s="15">
        <f>IF($O$7=1,Values!J35,IF($O$7=2,Values!T35,Values!AD35))</f>
        <v>39.6</v>
      </c>
      <c r="K36" s="15">
        <f>IF($O$7=1,Values!K35,IF($O$7=2,Values!U35,Values!AE35))</f>
        <v>31.428571428571427</v>
      </c>
      <c r="AA36" s="43"/>
      <c r="AB36" s="185">
        <v>0.24999999999999989</v>
      </c>
      <c r="AC36" s="51">
        <f t="shared" si="1"/>
        <v>47</v>
      </c>
      <c r="AD36" s="51">
        <f t="shared" si="2"/>
        <v>39</v>
      </c>
      <c r="AE36" s="51">
        <f t="shared" si="3"/>
        <v>39</v>
      </c>
      <c r="AF36" s="51">
        <f t="shared" si="4"/>
        <v>36</v>
      </c>
      <c r="AG36" s="51">
        <f t="shared" si="5"/>
        <v>37</v>
      </c>
      <c r="AH36" s="51">
        <f t="shared" si="6"/>
        <v>16</v>
      </c>
      <c r="AI36" s="51">
        <f t="shared" si="6"/>
        <v>6</v>
      </c>
      <c r="AJ36" s="186">
        <f t="shared" si="7"/>
        <v>39.6</v>
      </c>
      <c r="AK36" s="186">
        <f t="shared" si="8"/>
        <v>31.428571428571399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56</v>
      </c>
      <c r="D37" s="124">
        <f>IF($O$7=1,Values!D36,IF($O$7=2,Values!N36,Values!X36))</f>
        <v>58</v>
      </c>
      <c r="E37" s="124">
        <f>IF($O$7=1,Values!E36,IF($O$7=2,Values!O36,Values!Y36))</f>
        <v>70</v>
      </c>
      <c r="F37" s="124">
        <f>IF($O$7=1,Values!F36,IF($O$7=2,Values!P36,Values!Z36))</f>
        <v>72</v>
      </c>
      <c r="G37" s="124">
        <f>IF($O$7=1,Values!G36,IF($O$7=2,Values!Q36,Values!AA36))</f>
        <v>57</v>
      </c>
      <c r="H37" s="124">
        <f>IF($O$7=1,Values!H36,IF($O$7=2,Values!R36,Values!AB36))</f>
        <v>21</v>
      </c>
      <c r="I37" s="128">
        <f>IF($O$7=1,Values!I36,IF($O$7=2,Values!S36,Values!AC36))</f>
        <v>13</v>
      </c>
      <c r="J37" s="15">
        <f>IF($O$7=1,Values!J36,IF($O$7=2,Values!T36,Values!AD36))</f>
        <v>62.6</v>
      </c>
      <c r="K37" s="15">
        <f>IF($O$7=1,Values!K36,IF($O$7=2,Values!U36,Values!AE36))</f>
        <v>49.571428571428569</v>
      </c>
      <c r="AA37" s="43"/>
      <c r="AB37" s="185">
        <v>0.26041666666666657</v>
      </c>
      <c r="AC37" s="51">
        <f t="shared" si="1"/>
        <v>56</v>
      </c>
      <c r="AD37" s="51">
        <f t="shared" si="2"/>
        <v>58</v>
      </c>
      <c r="AE37" s="51">
        <f t="shared" si="3"/>
        <v>70</v>
      </c>
      <c r="AF37" s="51">
        <f t="shared" si="4"/>
        <v>72</v>
      </c>
      <c r="AG37" s="51">
        <f t="shared" si="5"/>
        <v>57</v>
      </c>
      <c r="AH37" s="51">
        <f t="shared" si="6"/>
        <v>21</v>
      </c>
      <c r="AI37" s="51">
        <f t="shared" si="6"/>
        <v>13</v>
      </c>
      <c r="AJ37" s="186">
        <f t="shared" si="7"/>
        <v>62.6</v>
      </c>
      <c r="AK37" s="186">
        <f t="shared" si="8"/>
        <v>49.571428571428598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93</v>
      </c>
      <c r="D38" s="124">
        <f>IF($O$7=1,Values!D37,IF($O$7=2,Values!N37,Values!X37))</f>
        <v>96</v>
      </c>
      <c r="E38" s="124">
        <f>IF($O$7=1,Values!E37,IF($O$7=2,Values!O37,Values!Y37))</f>
        <v>105</v>
      </c>
      <c r="F38" s="124">
        <f>IF($O$7=1,Values!F37,IF($O$7=2,Values!P37,Values!Z37))</f>
        <v>85</v>
      </c>
      <c r="G38" s="124">
        <f>IF($O$7=1,Values!G37,IF($O$7=2,Values!Q37,Values!AA37))</f>
        <v>87</v>
      </c>
      <c r="H38" s="124">
        <f>IF($O$7=1,Values!H37,IF($O$7=2,Values!R37,Values!AB37))</f>
        <v>29</v>
      </c>
      <c r="I38" s="128">
        <f>IF($O$7=1,Values!I37,IF($O$7=2,Values!S37,Values!AC37))</f>
        <v>17</v>
      </c>
      <c r="J38" s="15">
        <f>IF($O$7=1,Values!J37,IF($O$7=2,Values!T37,Values!AD37))</f>
        <v>93.2</v>
      </c>
      <c r="K38" s="15">
        <f>IF($O$7=1,Values!K37,IF($O$7=2,Values!U37,Values!AE37))</f>
        <v>73.142857142857139</v>
      </c>
      <c r="AA38" s="43"/>
      <c r="AB38" s="185">
        <v>0.27083333333333326</v>
      </c>
      <c r="AC38" s="51">
        <f t="shared" si="1"/>
        <v>93</v>
      </c>
      <c r="AD38" s="51">
        <f t="shared" si="2"/>
        <v>96</v>
      </c>
      <c r="AE38" s="51">
        <f t="shared" si="3"/>
        <v>105</v>
      </c>
      <c r="AF38" s="51">
        <f t="shared" si="4"/>
        <v>85</v>
      </c>
      <c r="AG38" s="51">
        <f t="shared" si="5"/>
        <v>87</v>
      </c>
      <c r="AH38" s="51">
        <f t="shared" si="6"/>
        <v>29</v>
      </c>
      <c r="AI38" s="51">
        <f t="shared" si="6"/>
        <v>17</v>
      </c>
      <c r="AJ38" s="186">
        <f t="shared" si="7"/>
        <v>93.2</v>
      </c>
      <c r="AK38" s="186">
        <f t="shared" si="8"/>
        <v>73.142857142857096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95</v>
      </c>
      <c r="D39" s="124">
        <f>IF($O$7=1,Values!D38,IF($O$7=2,Values!N38,Values!X38))</f>
        <v>116</v>
      </c>
      <c r="E39" s="124">
        <f>IF($O$7=1,Values!E38,IF($O$7=2,Values!O38,Values!Y38))</f>
        <v>109</v>
      </c>
      <c r="F39" s="124">
        <f>IF($O$7=1,Values!F38,IF($O$7=2,Values!P38,Values!Z38))</f>
        <v>122</v>
      </c>
      <c r="G39" s="124">
        <f>IF($O$7=1,Values!G38,IF($O$7=2,Values!Q38,Values!AA38))</f>
        <v>108</v>
      </c>
      <c r="H39" s="124">
        <f>IF($O$7=1,Values!H38,IF($O$7=2,Values!R38,Values!AB38))</f>
        <v>38</v>
      </c>
      <c r="I39" s="128">
        <f>IF($O$7=1,Values!I38,IF($O$7=2,Values!S38,Values!AC38))</f>
        <v>31</v>
      </c>
      <c r="J39" s="15">
        <f>IF($O$7=1,Values!J38,IF($O$7=2,Values!T38,Values!AD38))</f>
        <v>110</v>
      </c>
      <c r="K39" s="15">
        <f>IF($O$7=1,Values!K38,IF($O$7=2,Values!U38,Values!AE38))</f>
        <v>88.428571428571431</v>
      </c>
      <c r="AA39" s="43"/>
      <c r="AB39" s="185">
        <v>0.28124999999999994</v>
      </c>
      <c r="AC39" s="51">
        <f t="shared" si="1"/>
        <v>95</v>
      </c>
      <c r="AD39" s="51">
        <f t="shared" si="2"/>
        <v>116</v>
      </c>
      <c r="AE39" s="51">
        <f t="shared" si="3"/>
        <v>109</v>
      </c>
      <c r="AF39" s="51">
        <f t="shared" si="4"/>
        <v>122</v>
      </c>
      <c r="AG39" s="51">
        <f t="shared" si="5"/>
        <v>108</v>
      </c>
      <c r="AH39" s="51">
        <f t="shared" si="6"/>
        <v>38</v>
      </c>
      <c r="AI39" s="51">
        <f t="shared" si="6"/>
        <v>31</v>
      </c>
      <c r="AJ39" s="186">
        <f t="shared" si="7"/>
        <v>110</v>
      </c>
      <c r="AK39" s="186">
        <f t="shared" si="8"/>
        <v>88.428571428571402</v>
      </c>
    </row>
    <row r="40" spans="2:41" x14ac:dyDescent="0.35">
      <c r="B40" s="36">
        <v>0.29166666666666663</v>
      </c>
      <c r="C40" s="123">
        <f>IF($O$7=1,Values!C39,IF($O$7=2,Values!M39,Values!W39))</f>
        <v>140</v>
      </c>
      <c r="D40" s="124">
        <f>IF($O$7=1,Values!D39,IF($O$7=2,Values!N39,Values!X39))</f>
        <v>185</v>
      </c>
      <c r="E40" s="124">
        <f>IF($O$7=1,Values!E39,IF($O$7=2,Values!O39,Values!Y39))</f>
        <v>141</v>
      </c>
      <c r="F40" s="124">
        <f>IF($O$7=1,Values!F39,IF($O$7=2,Values!P39,Values!Z39))</f>
        <v>152</v>
      </c>
      <c r="G40" s="124">
        <f>IF($O$7=1,Values!G39,IF($O$7=2,Values!Q39,Values!AA39))</f>
        <v>134</v>
      </c>
      <c r="H40" s="124">
        <f>IF($O$7=1,Values!H39,IF($O$7=2,Values!R39,Values!AB39))</f>
        <v>40</v>
      </c>
      <c r="I40" s="128">
        <f>IF($O$7=1,Values!I39,IF($O$7=2,Values!S39,Values!AC39))</f>
        <v>30</v>
      </c>
      <c r="J40" s="15">
        <f>IF($O$7=1,Values!J39,IF($O$7=2,Values!T39,Values!AD39))</f>
        <v>150.4</v>
      </c>
      <c r="K40" s="15">
        <f>IF($O$7=1,Values!K39,IF($O$7=2,Values!U39,Values!AE39))</f>
        <v>117.42857142857143</v>
      </c>
      <c r="AA40" s="43"/>
      <c r="AB40" s="185">
        <v>0.29166666666666663</v>
      </c>
      <c r="AC40" s="51">
        <f t="shared" si="1"/>
        <v>140</v>
      </c>
      <c r="AD40" s="51">
        <f t="shared" si="2"/>
        <v>185</v>
      </c>
      <c r="AE40" s="51">
        <f t="shared" si="3"/>
        <v>141</v>
      </c>
      <c r="AF40" s="51">
        <f t="shared" si="4"/>
        <v>152</v>
      </c>
      <c r="AG40" s="51">
        <f t="shared" si="5"/>
        <v>134</v>
      </c>
      <c r="AH40" s="51">
        <f t="shared" si="6"/>
        <v>40</v>
      </c>
      <c r="AI40" s="51">
        <f t="shared" si="6"/>
        <v>30</v>
      </c>
      <c r="AJ40" s="186">
        <f t="shared" si="7"/>
        <v>150.4</v>
      </c>
      <c r="AK40" s="186">
        <f t="shared" si="8"/>
        <v>117.428571428571</v>
      </c>
    </row>
    <row r="41" spans="2:41" x14ac:dyDescent="0.35">
      <c r="B41" s="36">
        <v>0.30208333333333331</v>
      </c>
      <c r="C41" s="123">
        <f>IF($O$7=1,Values!C40,IF($O$7=2,Values!M40,Values!W40))</f>
        <v>184</v>
      </c>
      <c r="D41" s="124">
        <f>IF($O$7=1,Values!D40,IF($O$7=2,Values!N40,Values!X40))</f>
        <v>195</v>
      </c>
      <c r="E41" s="124">
        <f>IF($O$7=1,Values!E40,IF($O$7=2,Values!O40,Values!Y40))</f>
        <v>200</v>
      </c>
      <c r="F41" s="124">
        <f>IF($O$7=1,Values!F40,IF($O$7=2,Values!P40,Values!Z40))</f>
        <v>202</v>
      </c>
      <c r="G41" s="124">
        <f>IF($O$7=1,Values!G40,IF($O$7=2,Values!Q40,Values!AA40))</f>
        <v>148</v>
      </c>
      <c r="H41" s="124">
        <f>IF($O$7=1,Values!H40,IF($O$7=2,Values!R40,Values!AB40))</f>
        <v>45</v>
      </c>
      <c r="I41" s="128">
        <f>IF($O$7=1,Values!I40,IF($O$7=2,Values!S40,Values!AC40))</f>
        <v>22</v>
      </c>
      <c r="J41" s="15">
        <f>IF($O$7=1,Values!J40,IF($O$7=2,Values!T40,Values!AD40))</f>
        <v>185.8</v>
      </c>
      <c r="K41" s="15">
        <f>IF($O$7=1,Values!K40,IF($O$7=2,Values!U40,Values!AE40))</f>
        <v>142.28571428571428</v>
      </c>
      <c r="AA41" s="43"/>
      <c r="AB41" s="185">
        <v>0.30208333333333331</v>
      </c>
      <c r="AC41" s="51">
        <f t="shared" si="1"/>
        <v>184</v>
      </c>
      <c r="AD41" s="51">
        <f t="shared" si="2"/>
        <v>195</v>
      </c>
      <c r="AE41" s="51">
        <f t="shared" si="3"/>
        <v>200</v>
      </c>
      <c r="AF41" s="51">
        <f t="shared" si="4"/>
        <v>202</v>
      </c>
      <c r="AG41" s="51">
        <f t="shared" si="5"/>
        <v>148</v>
      </c>
      <c r="AH41" s="51">
        <f t="shared" si="6"/>
        <v>45</v>
      </c>
      <c r="AI41" s="51">
        <f t="shared" si="6"/>
        <v>22</v>
      </c>
      <c r="AJ41" s="186">
        <f t="shared" si="7"/>
        <v>185.8</v>
      </c>
      <c r="AK41" s="186">
        <f t="shared" si="8"/>
        <v>142.28571428571399</v>
      </c>
    </row>
    <row r="42" spans="2:41" x14ac:dyDescent="0.35">
      <c r="B42" s="36">
        <v>0.3125</v>
      </c>
      <c r="C42" s="123">
        <f>IF($O$7=1,Values!C41,IF($O$7=2,Values!M41,Values!W41))</f>
        <v>274</v>
      </c>
      <c r="D42" s="124">
        <f>IF($O$7=1,Values!D41,IF($O$7=2,Values!N41,Values!X41))</f>
        <v>250</v>
      </c>
      <c r="E42" s="124">
        <f>IF($O$7=1,Values!E41,IF($O$7=2,Values!O41,Values!Y41))</f>
        <v>252</v>
      </c>
      <c r="F42" s="124">
        <f>IF($O$7=1,Values!F41,IF($O$7=2,Values!P41,Values!Z41))</f>
        <v>218</v>
      </c>
      <c r="G42" s="124">
        <f>IF($O$7=1,Values!G41,IF($O$7=2,Values!Q41,Values!AA41))</f>
        <v>198</v>
      </c>
      <c r="H42" s="124">
        <f>IF($O$7=1,Values!H41,IF($O$7=2,Values!R41,Values!AB41))</f>
        <v>48</v>
      </c>
      <c r="I42" s="128">
        <f>IF($O$7=1,Values!I41,IF($O$7=2,Values!S41,Values!AC41))</f>
        <v>32</v>
      </c>
      <c r="J42" s="15">
        <f>IF($O$7=1,Values!J41,IF($O$7=2,Values!T41,Values!AD41))</f>
        <v>238.4</v>
      </c>
      <c r="K42" s="15">
        <f>IF($O$7=1,Values!K41,IF($O$7=2,Values!U41,Values!AE41))</f>
        <v>181.71428571428572</v>
      </c>
      <c r="AA42" s="43"/>
      <c r="AB42" s="185">
        <v>0.3125</v>
      </c>
      <c r="AC42" s="51">
        <f t="shared" si="1"/>
        <v>274</v>
      </c>
      <c r="AD42" s="51">
        <f t="shared" si="2"/>
        <v>250</v>
      </c>
      <c r="AE42" s="51">
        <f t="shared" si="3"/>
        <v>252</v>
      </c>
      <c r="AF42" s="51">
        <f t="shared" si="4"/>
        <v>218</v>
      </c>
      <c r="AG42" s="51">
        <f t="shared" si="5"/>
        <v>198</v>
      </c>
      <c r="AH42" s="51">
        <f t="shared" si="6"/>
        <v>48</v>
      </c>
      <c r="AI42" s="51">
        <f t="shared" si="6"/>
        <v>32</v>
      </c>
      <c r="AJ42" s="186">
        <f t="shared" si="7"/>
        <v>238.4</v>
      </c>
      <c r="AK42" s="186">
        <f t="shared" si="8"/>
        <v>181.71428571428601</v>
      </c>
    </row>
    <row r="43" spans="2:41" x14ac:dyDescent="0.35">
      <c r="B43" s="36">
        <v>0.32291666666666669</v>
      </c>
      <c r="C43" s="123">
        <f>IF($O$7=1,Values!C42,IF($O$7=2,Values!M42,Values!W42))</f>
        <v>221</v>
      </c>
      <c r="D43" s="124">
        <f>IF($O$7=1,Values!D42,IF($O$7=2,Values!N42,Values!X42))</f>
        <v>216</v>
      </c>
      <c r="E43" s="124">
        <f>IF($O$7=1,Values!E42,IF($O$7=2,Values!O42,Values!Y42))</f>
        <v>211</v>
      </c>
      <c r="F43" s="124">
        <f>IF($O$7=1,Values!F42,IF($O$7=2,Values!P42,Values!Z42))</f>
        <v>231</v>
      </c>
      <c r="G43" s="124">
        <f>IF($O$7=1,Values!G42,IF($O$7=2,Values!Q42,Values!AA42))</f>
        <v>228</v>
      </c>
      <c r="H43" s="124">
        <f>IF($O$7=1,Values!H42,IF($O$7=2,Values!R42,Values!AB42))</f>
        <v>59</v>
      </c>
      <c r="I43" s="128">
        <f>IF($O$7=1,Values!I42,IF($O$7=2,Values!S42,Values!AC42))</f>
        <v>47</v>
      </c>
      <c r="J43" s="15">
        <f>IF($O$7=1,Values!J42,IF($O$7=2,Values!T42,Values!AD42))</f>
        <v>221.4</v>
      </c>
      <c r="K43" s="15">
        <f>IF($O$7=1,Values!K42,IF($O$7=2,Values!U42,Values!AE42))</f>
        <v>173.28571428571428</v>
      </c>
      <c r="AA43" s="43"/>
      <c r="AB43" s="185">
        <v>0.32291666666666669</v>
      </c>
      <c r="AC43" s="51">
        <f t="shared" si="1"/>
        <v>221</v>
      </c>
      <c r="AD43" s="51">
        <f t="shared" si="2"/>
        <v>216</v>
      </c>
      <c r="AE43" s="51">
        <f t="shared" si="3"/>
        <v>211</v>
      </c>
      <c r="AF43" s="51">
        <f t="shared" si="4"/>
        <v>231</v>
      </c>
      <c r="AG43" s="51">
        <f t="shared" si="5"/>
        <v>228</v>
      </c>
      <c r="AH43" s="51">
        <f t="shared" si="6"/>
        <v>59</v>
      </c>
      <c r="AI43" s="51">
        <f t="shared" si="6"/>
        <v>47</v>
      </c>
      <c r="AJ43" s="186">
        <f t="shared" si="7"/>
        <v>221.4</v>
      </c>
      <c r="AK43" s="186">
        <f t="shared" si="8"/>
        <v>173.28571428571399</v>
      </c>
    </row>
    <row r="44" spans="2:41" x14ac:dyDescent="0.35">
      <c r="B44" s="36">
        <v>0.33333333333333337</v>
      </c>
      <c r="C44" s="123">
        <f>IF($O$7=1,Values!C43,IF($O$7=2,Values!M43,Values!W43))</f>
        <v>246</v>
      </c>
      <c r="D44" s="124">
        <f>IF($O$7=1,Values!D43,IF($O$7=2,Values!N43,Values!X43))</f>
        <v>176</v>
      </c>
      <c r="E44" s="124">
        <f>IF($O$7=1,Values!E43,IF($O$7=2,Values!O43,Values!Y43))</f>
        <v>211</v>
      </c>
      <c r="F44" s="124">
        <f>IF($O$7=1,Values!F43,IF($O$7=2,Values!P43,Values!Z43))</f>
        <v>180</v>
      </c>
      <c r="G44" s="124">
        <f>IF($O$7=1,Values!G43,IF($O$7=2,Values!Q43,Values!AA43))</f>
        <v>222</v>
      </c>
      <c r="H44" s="124">
        <f>IF($O$7=1,Values!H43,IF($O$7=2,Values!R43,Values!AB43))</f>
        <v>61</v>
      </c>
      <c r="I44" s="128">
        <f>IF($O$7=1,Values!I43,IF($O$7=2,Values!S43,Values!AC43))</f>
        <v>38</v>
      </c>
      <c r="J44" s="15">
        <f>IF($O$7=1,Values!J43,IF($O$7=2,Values!T43,Values!AD43))</f>
        <v>207</v>
      </c>
      <c r="K44" s="15">
        <f>IF($O$7=1,Values!K43,IF($O$7=2,Values!U43,Values!AE43))</f>
        <v>162</v>
      </c>
      <c r="AA44" s="43"/>
      <c r="AB44" s="185">
        <v>0.33333333333333337</v>
      </c>
      <c r="AC44" s="51">
        <f t="shared" si="1"/>
        <v>246</v>
      </c>
      <c r="AD44" s="51">
        <f t="shared" si="2"/>
        <v>176</v>
      </c>
      <c r="AE44" s="51">
        <f t="shared" si="3"/>
        <v>211</v>
      </c>
      <c r="AF44" s="51">
        <f t="shared" si="4"/>
        <v>180</v>
      </c>
      <c r="AG44" s="51">
        <f t="shared" si="5"/>
        <v>222</v>
      </c>
      <c r="AH44" s="51">
        <f t="shared" si="6"/>
        <v>61</v>
      </c>
      <c r="AI44" s="51">
        <f t="shared" si="6"/>
        <v>38</v>
      </c>
      <c r="AJ44" s="186">
        <f t="shared" si="7"/>
        <v>207</v>
      </c>
      <c r="AK44" s="186">
        <f t="shared" si="8"/>
        <v>162</v>
      </c>
    </row>
    <row r="45" spans="2:41" x14ac:dyDescent="0.35">
      <c r="B45" s="36">
        <v>0.34375000000000006</v>
      </c>
      <c r="C45" s="123">
        <f>IF($O$7=1,Values!C44,IF($O$7=2,Values!M44,Values!W44))</f>
        <v>239</v>
      </c>
      <c r="D45" s="124">
        <f>IF($O$7=1,Values!D44,IF($O$7=2,Values!N44,Values!X44))</f>
        <v>169</v>
      </c>
      <c r="E45" s="124">
        <f>IF($O$7=1,Values!E44,IF($O$7=2,Values!O44,Values!Y44))</f>
        <v>197</v>
      </c>
      <c r="F45" s="124">
        <f>IF($O$7=1,Values!F44,IF($O$7=2,Values!P44,Values!Z44))</f>
        <v>198</v>
      </c>
      <c r="G45" s="124">
        <f>IF($O$7=1,Values!G44,IF($O$7=2,Values!Q44,Values!AA44))</f>
        <v>230</v>
      </c>
      <c r="H45" s="124">
        <f>IF($O$7=1,Values!H44,IF($O$7=2,Values!R44,Values!AB44))</f>
        <v>75</v>
      </c>
      <c r="I45" s="128">
        <f>IF($O$7=1,Values!I44,IF($O$7=2,Values!S44,Values!AC44))</f>
        <v>38</v>
      </c>
      <c r="J45" s="15">
        <f>IF($O$7=1,Values!J44,IF($O$7=2,Values!T44,Values!AD44))</f>
        <v>206.6</v>
      </c>
      <c r="K45" s="15">
        <f>IF($O$7=1,Values!K44,IF($O$7=2,Values!U44,Values!AE44))</f>
        <v>163.71428571428572</v>
      </c>
      <c r="AA45" s="43"/>
      <c r="AB45" s="185">
        <v>0.34375000000000006</v>
      </c>
      <c r="AC45" s="51">
        <f t="shared" si="1"/>
        <v>239</v>
      </c>
      <c r="AD45" s="51">
        <f t="shared" si="2"/>
        <v>169</v>
      </c>
      <c r="AE45" s="51">
        <f t="shared" si="3"/>
        <v>197</v>
      </c>
      <c r="AF45" s="51">
        <f t="shared" si="4"/>
        <v>198</v>
      </c>
      <c r="AG45" s="51">
        <f t="shared" si="5"/>
        <v>230</v>
      </c>
      <c r="AH45" s="51">
        <f t="shared" si="6"/>
        <v>75</v>
      </c>
      <c r="AI45" s="51">
        <f t="shared" si="6"/>
        <v>38</v>
      </c>
      <c r="AJ45" s="186">
        <f t="shared" si="7"/>
        <v>206.6</v>
      </c>
      <c r="AK45" s="186">
        <f t="shared" si="8"/>
        <v>163.71428571428601</v>
      </c>
    </row>
    <row r="46" spans="2:41" x14ac:dyDescent="0.35">
      <c r="B46" s="36">
        <v>0.35416666666666674</v>
      </c>
      <c r="C46" s="123">
        <f>IF($O$7=1,Values!C45,IF($O$7=2,Values!M45,Values!W45))</f>
        <v>247</v>
      </c>
      <c r="D46" s="124">
        <f>IF($O$7=1,Values!D45,IF($O$7=2,Values!N45,Values!X45))</f>
        <v>135</v>
      </c>
      <c r="E46" s="124">
        <f>IF($O$7=1,Values!E45,IF($O$7=2,Values!O45,Values!Y45))</f>
        <v>150</v>
      </c>
      <c r="F46" s="124">
        <f>IF($O$7=1,Values!F45,IF($O$7=2,Values!P45,Values!Z45))</f>
        <v>200</v>
      </c>
      <c r="G46" s="124">
        <f>IF($O$7=1,Values!G45,IF($O$7=2,Values!Q45,Values!AA45))</f>
        <v>217</v>
      </c>
      <c r="H46" s="124">
        <f>IF($O$7=1,Values!H45,IF($O$7=2,Values!R45,Values!AB45))</f>
        <v>86</v>
      </c>
      <c r="I46" s="128">
        <f>IF($O$7=1,Values!I45,IF($O$7=2,Values!S45,Values!AC45))</f>
        <v>49</v>
      </c>
      <c r="J46" s="15">
        <f>IF($O$7=1,Values!J45,IF($O$7=2,Values!T45,Values!AD45))</f>
        <v>189.8</v>
      </c>
      <c r="K46" s="15">
        <f>IF($O$7=1,Values!K45,IF($O$7=2,Values!U45,Values!AE45))</f>
        <v>154.85714285714286</v>
      </c>
      <c r="AA46" s="43"/>
      <c r="AB46" s="185">
        <v>0.35416666666666674</v>
      </c>
      <c r="AC46" s="51">
        <f t="shared" si="1"/>
        <v>247</v>
      </c>
      <c r="AD46" s="51">
        <f t="shared" si="2"/>
        <v>135</v>
      </c>
      <c r="AE46" s="51">
        <f t="shared" si="3"/>
        <v>150</v>
      </c>
      <c r="AF46" s="51">
        <f t="shared" si="4"/>
        <v>200</v>
      </c>
      <c r="AG46" s="51">
        <f t="shared" si="5"/>
        <v>217</v>
      </c>
      <c r="AH46" s="51">
        <f t="shared" si="6"/>
        <v>86</v>
      </c>
      <c r="AI46" s="51">
        <f t="shared" si="6"/>
        <v>49</v>
      </c>
      <c r="AJ46" s="186">
        <f t="shared" si="7"/>
        <v>189.8</v>
      </c>
      <c r="AK46" s="186">
        <f t="shared" si="8"/>
        <v>154.857142857143</v>
      </c>
    </row>
    <row r="47" spans="2:41" x14ac:dyDescent="0.35">
      <c r="B47" s="36">
        <v>0.36458333333333343</v>
      </c>
      <c r="C47" s="123">
        <f>IF($O$7=1,Values!C46,IF($O$7=2,Values!M46,Values!W46))</f>
        <v>199</v>
      </c>
      <c r="D47" s="124">
        <f>IF($O$7=1,Values!D46,IF($O$7=2,Values!N46,Values!X46))</f>
        <v>184</v>
      </c>
      <c r="E47" s="124">
        <f>IF($O$7=1,Values!E46,IF($O$7=2,Values!O46,Values!Y46))</f>
        <v>160</v>
      </c>
      <c r="F47" s="124">
        <f>IF($O$7=1,Values!F46,IF($O$7=2,Values!P46,Values!Z46))</f>
        <v>246</v>
      </c>
      <c r="G47" s="124">
        <f>IF($O$7=1,Values!G46,IF($O$7=2,Values!Q46,Values!AA46))</f>
        <v>236</v>
      </c>
      <c r="H47" s="124">
        <f>IF($O$7=1,Values!H46,IF($O$7=2,Values!R46,Values!AB46))</f>
        <v>142</v>
      </c>
      <c r="I47" s="128">
        <f>IF($O$7=1,Values!I46,IF($O$7=2,Values!S46,Values!AC46))</f>
        <v>57</v>
      </c>
      <c r="J47" s="15">
        <f>IF($O$7=1,Values!J46,IF($O$7=2,Values!T46,Values!AD46))</f>
        <v>205</v>
      </c>
      <c r="K47" s="15">
        <f>IF($O$7=1,Values!K46,IF($O$7=2,Values!U46,Values!AE46))</f>
        <v>174.85714285714286</v>
      </c>
      <c r="AA47" s="43"/>
      <c r="AB47" s="185">
        <v>0.36458333333333343</v>
      </c>
      <c r="AC47" s="51">
        <f t="shared" si="1"/>
        <v>199</v>
      </c>
      <c r="AD47" s="51">
        <f t="shared" si="2"/>
        <v>184</v>
      </c>
      <c r="AE47" s="51">
        <f t="shared" si="3"/>
        <v>160</v>
      </c>
      <c r="AF47" s="51">
        <f t="shared" si="4"/>
        <v>246</v>
      </c>
      <c r="AG47" s="51">
        <f t="shared" si="5"/>
        <v>236</v>
      </c>
      <c r="AH47" s="51">
        <f t="shared" si="6"/>
        <v>142</v>
      </c>
      <c r="AI47" s="51">
        <f t="shared" si="6"/>
        <v>57</v>
      </c>
      <c r="AJ47" s="186">
        <f t="shared" si="7"/>
        <v>205</v>
      </c>
      <c r="AK47" s="186">
        <f t="shared" si="8"/>
        <v>174.857142857143</v>
      </c>
    </row>
    <row r="48" spans="2:41" x14ac:dyDescent="0.35">
      <c r="B48" s="36">
        <v>0.37500000000000011</v>
      </c>
      <c r="C48" s="123">
        <f>IF($O$7=1,Values!C47,IF($O$7=2,Values!M47,Values!W47))</f>
        <v>220</v>
      </c>
      <c r="D48" s="124">
        <f>IF($O$7=1,Values!D47,IF($O$7=2,Values!N47,Values!X47))</f>
        <v>198</v>
      </c>
      <c r="E48" s="124">
        <f>IF($O$7=1,Values!E47,IF($O$7=2,Values!O47,Values!Y47))</f>
        <v>184</v>
      </c>
      <c r="F48" s="124">
        <f>IF($O$7=1,Values!F47,IF($O$7=2,Values!P47,Values!Z47))</f>
        <v>226</v>
      </c>
      <c r="G48" s="124">
        <f>IF($O$7=1,Values!G47,IF($O$7=2,Values!Q47,Values!AA47))</f>
        <v>194</v>
      </c>
      <c r="H48" s="124">
        <f>IF($O$7=1,Values!H47,IF($O$7=2,Values!R47,Values!AB47))</f>
        <v>105</v>
      </c>
      <c r="I48" s="128">
        <f>IF($O$7=1,Values!I47,IF($O$7=2,Values!S47,Values!AC47))</f>
        <v>66</v>
      </c>
      <c r="J48" s="15">
        <f>IF($O$7=1,Values!J47,IF($O$7=2,Values!T47,Values!AD47))</f>
        <v>204.4</v>
      </c>
      <c r="K48" s="15">
        <f>IF($O$7=1,Values!K47,IF($O$7=2,Values!U47,Values!AE47))</f>
        <v>170.42857142857142</v>
      </c>
      <c r="AA48" s="43"/>
      <c r="AB48" s="185">
        <v>0.37500000000000011</v>
      </c>
      <c r="AC48" s="51">
        <f t="shared" si="1"/>
        <v>220</v>
      </c>
      <c r="AD48" s="51">
        <f t="shared" si="2"/>
        <v>198</v>
      </c>
      <c r="AE48" s="51">
        <f t="shared" si="3"/>
        <v>184</v>
      </c>
      <c r="AF48" s="51">
        <f t="shared" si="4"/>
        <v>226</v>
      </c>
      <c r="AG48" s="51">
        <f t="shared" si="5"/>
        <v>194</v>
      </c>
      <c r="AH48" s="51">
        <f t="shared" si="6"/>
        <v>105</v>
      </c>
      <c r="AI48" s="51">
        <f t="shared" si="6"/>
        <v>66</v>
      </c>
      <c r="AJ48" s="186">
        <f t="shared" si="7"/>
        <v>204.4</v>
      </c>
      <c r="AK48" s="186">
        <f t="shared" si="8"/>
        <v>170.42857142857099</v>
      </c>
    </row>
    <row r="49" spans="2:37" x14ac:dyDescent="0.35">
      <c r="B49" s="36">
        <v>0.3854166666666668</v>
      </c>
      <c r="C49" s="123">
        <f>IF($O$7=1,Values!C48,IF($O$7=2,Values!M48,Values!W48))</f>
        <v>183</v>
      </c>
      <c r="D49" s="124">
        <f>IF($O$7=1,Values!D48,IF($O$7=2,Values!N48,Values!X48))</f>
        <v>170</v>
      </c>
      <c r="E49" s="124">
        <f>IF($O$7=1,Values!E48,IF($O$7=2,Values!O48,Values!Y48))</f>
        <v>194</v>
      </c>
      <c r="F49" s="124">
        <f>IF($O$7=1,Values!F48,IF($O$7=2,Values!P48,Values!Z48))</f>
        <v>193</v>
      </c>
      <c r="G49" s="124">
        <f>IF($O$7=1,Values!G48,IF($O$7=2,Values!Q48,Values!AA48))</f>
        <v>186</v>
      </c>
      <c r="H49" s="124">
        <f>IF($O$7=1,Values!H48,IF($O$7=2,Values!R48,Values!AB48))</f>
        <v>121</v>
      </c>
      <c r="I49" s="128">
        <f>IF($O$7=1,Values!I48,IF($O$7=2,Values!S48,Values!AC48))</f>
        <v>95</v>
      </c>
      <c r="J49" s="15">
        <f>IF($O$7=1,Values!J48,IF($O$7=2,Values!T48,Values!AD48))</f>
        <v>185.2</v>
      </c>
      <c r="K49" s="15">
        <f>IF($O$7=1,Values!K48,IF($O$7=2,Values!U48,Values!AE48))</f>
        <v>163.14285714285714</v>
      </c>
      <c r="AA49" s="43"/>
      <c r="AB49" s="185">
        <v>0.3854166666666668</v>
      </c>
      <c r="AC49" s="51">
        <f t="shared" si="1"/>
        <v>183</v>
      </c>
      <c r="AD49" s="51">
        <f t="shared" si="2"/>
        <v>170</v>
      </c>
      <c r="AE49" s="51">
        <f t="shared" si="3"/>
        <v>194</v>
      </c>
      <c r="AF49" s="51">
        <f t="shared" si="4"/>
        <v>193</v>
      </c>
      <c r="AG49" s="51">
        <f t="shared" si="5"/>
        <v>186</v>
      </c>
      <c r="AH49" s="51">
        <f t="shared" si="6"/>
        <v>121</v>
      </c>
      <c r="AI49" s="51">
        <f t="shared" si="6"/>
        <v>95</v>
      </c>
      <c r="AJ49" s="186">
        <f t="shared" si="7"/>
        <v>185.2</v>
      </c>
      <c r="AK49" s="186">
        <f t="shared" si="8"/>
        <v>163.142857142857</v>
      </c>
    </row>
    <row r="50" spans="2:37" x14ac:dyDescent="0.35">
      <c r="B50" s="36">
        <v>0.39583333333333348</v>
      </c>
      <c r="C50" s="123">
        <f>IF($O$7=1,Values!C49,IF($O$7=2,Values!M49,Values!W49))</f>
        <v>192</v>
      </c>
      <c r="D50" s="124">
        <f>IF($O$7=1,Values!D49,IF($O$7=2,Values!N49,Values!X49))</f>
        <v>191</v>
      </c>
      <c r="E50" s="124">
        <f>IF($O$7=1,Values!E49,IF($O$7=2,Values!O49,Values!Y49))</f>
        <v>201</v>
      </c>
      <c r="F50" s="124">
        <f>IF($O$7=1,Values!F49,IF($O$7=2,Values!P49,Values!Z49))</f>
        <v>192</v>
      </c>
      <c r="G50" s="124">
        <f>IF($O$7=1,Values!G49,IF($O$7=2,Values!Q49,Values!AA49))</f>
        <v>187</v>
      </c>
      <c r="H50" s="124">
        <f>IF($O$7=1,Values!H49,IF($O$7=2,Values!R49,Values!AB49))</f>
        <v>166</v>
      </c>
      <c r="I50" s="128">
        <f>IF($O$7=1,Values!I49,IF($O$7=2,Values!S49,Values!AC49))</f>
        <v>108</v>
      </c>
      <c r="J50" s="15">
        <f>IF($O$7=1,Values!J49,IF($O$7=2,Values!T49,Values!AD49))</f>
        <v>192.6</v>
      </c>
      <c r="K50" s="15">
        <f>IF($O$7=1,Values!K49,IF($O$7=2,Values!U49,Values!AE49))</f>
        <v>176.71428571428572</v>
      </c>
      <c r="AA50" s="43"/>
      <c r="AB50" s="185">
        <v>0.39583333333333348</v>
      </c>
      <c r="AC50" s="51">
        <f t="shared" si="1"/>
        <v>192</v>
      </c>
      <c r="AD50" s="51">
        <f t="shared" si="2"/>
        <v>191</v>
      </c>
      <c r="AE50" s="51">
        <f t="shared" si="3"/>
        <v>201</v>
      </c>
      <c r="AF50" s="51">
        <f t="shared" si="4"/>
        <v>192</v>
      </c>
      <c r="AG50" s="51">
        <f t="shared" si="5"/>
        <v>187</v>
      </c>
      <c r="AH50" s="51">
        <f t="shared" si="6"/>
        <v>166</v>
      </c>
      <c r="AI50" s="51">
        <f t="shared" si="6"/>
        <v>108</v>
      </c>
      <c r="AJ50" s="186">
        <f t="shared" si="7"/>
        <v>192.6</v>
      </c>
      <c r="AK50" s="186">
        <f t="shared" si="8"/>
        <v>176.71428571428601</v>
      </c>
    </row>
    <row r="51" spans="2:37" x14ac:dyDescent="0.35">
      <c r="B51" s="36">
        <v>0.40625000000000017</v>
      </c>
      <c r="C51" s="123">
        <f>IF($O$7=1,Values!C50,IF($O$7=2,Values!M50,Values!W50))</f>
        <v>156</v>
      </c>
      <c r="D51" s="124">
        <f>IF($O$7=1,Values!D50,IF($O$7=2,Values!N50,Values!X50))</f>
        <v>184</v>
      </c>
      <c r="E51" s="124">
        <f>IF($O$7=1,Values!E50,IF($O$7=2,Values!O50,Values!Y50))</f>
        <v>184</v>
      </c>
      <c r="F51" s="124">
        <f>IF($O$7=1,Values!F50,IF($O$7=2,Values!P50,Values!Z50))</f>
        <v>162</v>
      </c>
      <c r="G51" s="124">
        <f>IF($O$7=1,Values!G50,IF($O$7=2,Values!Q50,Values!AA50))</f>
        <v>171</v>
      </c>
      <c r="H51" s="124">
        <f>IF($O$7=1,Values!H50,IF($O$7=2,Values!R50,Values!AB50))</f>
        <v>184</v>
      </c>
      <c r="I51" s="128">
        <f>IF($O$7=1,Values!I50,IF($O$7=2,Values!S50,Values!AC50))</f>
        <v>93</v>
      </c>
      <c r="J51" s="15">
        <f>IF($O$7=1,Values!J50,IF($O$7=2,Values!T50,Values!AD50))</f>
        <v>171.4</v>
      </c>
      <c r="K51" s="15">
        <f>IF($O$7=1,Values!K50,IF($O$7=2,Values!U50,Values!AE50))</f>
        <v>162</v>
      </c>
      <c r="AA51" s="43"/>
      <c r="AB51" s="185">
        <v>0.40625000000000017</v>
      </c>
      <c r="AC51" s="51">
        <f t="shared" si="1"/>
        <v>156</v>
      </c>
      <c r="AD51" s="51">
        <f t="shared" si="2"/>
        <v>184</v>
      </c>
      <c r="AE51" s="51">
        <f t="shared" si="3"/>
        <v>184</v>
      </c>
      <c r="AF51" s="51">
        <f t="shared" si="4"/>
        <v>162</v>
      </c>
      <c r="AG51" s="51">
        <f t="shared" si="5"/>
        <v>171</v>
      </c>
      <c r="AH51" s="51">
        <f t="shared" si="6"/>
        <v>184</v>
      </c>
      <c r="AI51" s="51">
        <f t="shared" si="6"/>
        <v>93</v>
      </c>
      <c r="AJ51" s="186">
        <f t="shared" si="7"/>
        <v>171.4</v>
      </c>
      <c r="AK51" s="186">
        <f t="shared" si="8"/>
        <v>162</v>
      </c>
    </row>
    <row r="52" spans="2:37" x14ac:dyDescent="0.35">
      <c r="B52" s="36">
        <v>0.41666666666666685</v>
      </c>
      <c r="C52" s="123">
        <f>IF($O$7=1,Values!C51,IF($O$7=2,Values!M51,Values!W51))</f>
        <v>172</v>
      </c>
      <c r="D52" s="124">
        <f>IF($O$7=1,Values!D51,IF($O$7=2,Values!N51,Values!X51))</f>
        <v>179</v>
      </c>
      <c r="E52" s="124">
        <f>IF($O$7=1,Values!E51,IF($O$7=2,Values!O51,Values!Y51))</f>
        <v>169</v>
      </c>
      <c r="F52" s="124">
        <f>IF($O$7=1,Values!F51,IF($O$7=2,Values!P51,Values!Z51))</f>
        <v>162</v>
      </c>
      <c r="G52" s="124">
        <f>IF($O$7=1,Values!G51,IF($O$7=2,Values!Q51,Values!AA51))</f>
        <v>166</v>
      </c>
      <c r="H52" s="124">
        <f>IF($O$7=1,Values!H51,IF($O$7=2,Values!R51,Values!AB51))</f>
        <v>154</v>
      </c>
      <c r="I52" s="128">
        <f>IF($O$7=1,Values!I51,IF($O$7=2,Values!S51,Values!AC51))</f>
        <v>102</v>
      </c>
      <c r="J52" s="15">
        <f>IF($O$7=1,Values!J51,IF($O$7=2,Values!T51,Values!AD51))</f>
        <v>169.6</v>
      </c>
      <c r="K52" s="15">
        <f>IF($O$7=1,Values!K51,IF($O$7=2,Values!U51,Values!AE51))</f>
        <v>157.71428571428572</v>
      </c>
      <c r="AA52" s="43"/>
      <c r="AB52" s="185">
        <v>0.41666666666666685</v>
      </c>
      <c r="AC52" s="51">
        <f t="shared" si="1"/>
        <v>172</v>
      </c>
      <c r="AD52" s="51">
        <f t="shared" si="2"/>
        <v>179</v>
      </c>
      <c r="AE52" s="51">
        <f t="shared" si="3"/>
        <v>169</v>
      </c>
      <c r="AF52" s="51">
        <f t="shared" si="4"/>
        <v>162</v>
      </c>
      <c r="AG52" s="51">
        <f t="shared" si="5"/>
        <v>166</v>
      </c>
      <c r="AH52" s="51">
        <f t="shared" si="6"/>
        <v>154</v>
      </c>
      <c r="AI52" s="51">
        <f t="shared" si="6"/>
        <v>102</v>
      </c>
      <c r="AJ52" s="186">
        <f t="shared" si="7"/>
        <v>169.6</v>
      </c>
      <c r="AK52" s="186">
        <f t="shared" si="8"/>
        <v>157.71428571428601</v>
      </c>
    </row>
    <row r="53" spans="2:37" x14ac:dyDescent="0.35">
      <c r="B53" s="36">
        <v>0.42708333333333331</v>
      </c>
      <c r="C53" s="123">
        <f>IF($O$7=1,Values!C52,IF($O$7=2,Values!M52,Values!W52))</f>
        <v>129</v>
      </c>
      <c r="D53" s="124">
        <f>IF($O$7=1,Values!D52,IF($O$7=2,Values!N52,Values!X52))</f>
        <v>177</v>
      </c>
      <c r="E53" s="124">
        <f>IF($O$7=1,Values!E52,IF($O$7=2,Values!O52,Values!Y52))</f>
        <v>164</v>
      </c>
      <c r="F53" s="124">
        <f>IF($O$7=1,Values!F52,IF($O$7=2,Values!P52,Values!Z52))</f>
        <v>179</v>
      </c>
      <c r="G53" s="124">
        <f>IF($O$7=1,Values!G52,IF($O$7=2,Values!Q52,Values!AA52))</f>
        <v>175</v>
      </c>
      <c r="H53" s="124">
        <f>IF($O$7=1,Values!H52,IF($O$7=2,Values!R52,Values!AB52))</f>
        <v>170</v>
      </c>
      <c r="I53" s="128">
        <f>IF($O$7=1,Values!I52,IF($O$7=2,Values!S52,Values!AC52))</f>
        <v>133</v>
      </c>
      <c r="J53" s="15">
        <f>IF($O$7=1,Values!J52,IF($O$7=2,Values!T52,Values!AD52))</f>
        <v>164.8</v>
      </c>
      <c r="K53" s="15">
        <f>IF($O$7=1,Values!K52,IF($O$7=2,Values!U52,Values!AE52))</f>
        <v>161</v>
      </c>
      <c r="AA53" s="43"/>
      <c r="AB53" s="185">
        <v>0.42708333333333331</v>
      </c>
      <c r="AC53" s="51">
        <f t="shared" si="1"/>
        <v>129</v>
      </c>
      <c r="AD53" s="51">
        <f t="shared" si="2"/>
        <v>177</v>
      </c>
      <c r="AE53" s="51">
        <f t="shared" si="3"/>
        <v>164</v>
      </c>
      <c r="AF53" s="51">
        <f t="shared" si="4"/>
        <v>179</v>
      </c>
      <c r="AG53" s="51">
        <f t="shared" si="5"/>
        <v>175</v>
      </c>
      <c r="AH53" s="51">
        <f t="shared" si="6"/>
        <v>170</v>
      </c>
      <c r="AI53" s="51">
        <f t="shared" si="6"/>
        <v>133</v>
      </c>
      <c r="AJ53" s="186">
        <f t="shared" si="7"/>
        <v>164.8</v>
      </c>
      <c r="AK53" s="186">
        <f t="shared" si="8"/>
        <v>161</v>
      </c>
    </row>
    <row r="54" spans="2:37" x14ac:dyDescent="0.35">
      <c r="B54" s="36">
        <v>0.43750000000000022</v>
      </c>
      <c r="C54" s="123">
        <f>IF($O$7=1,Values!C53,IF($O$7=2,Values!M53,Values!W53))</f>
        <v>159</v>
      </c>
      <c r="D54" s="124">
        <f>IF($O$7=1,Values!D53,IF($O$7=2,Values!N53,Values!X53))</f>
        <v>165</v>
      </c>
      <c r="E54" s="124">
        <f>IF($O$7=1,Values!E53,IF($O$7=2,Values!O53,Values!Y53))</f>
        <v>180</v>
      </c>
      <c r="F54" s="124">
        <f>IF($O$7=1,Values!F53,IF($O$7=2,Values!P53,Values!Z53))</f>
        <v>185</v>
      </c>
      <c r="G54" s="124">
        <f>IF($O$7=1,Values!G53,IF($O$7=2,Values!Q53,Values!AA53))</f>
        <v>170</v>
      </c>
      <c r="H54" s="124">
        <f>IF($O$7=1,Values!H53,IF($O$7=2,Values!R53,Values!AB53))</f>
        <v>174</v>
      </c>
      <c r="I54" s="128">
        <f>IF($O$7=1,Values!I53,IF($O$7=2,Values!S53,Values!AC53))</f>
        <v>92</v>
      </c>
      <c r="J54" s="15">
        <f>IF($O$7=1,Values!J53,IF($O$7=2,Values!T53,Values!AD53))</f>
        <v>171.8</v>
      </c>
      <c r="K54" s="15">
        <f>IF($O$7=1,Values!K53,IF($O$7=2,Values!U53,Values!AE53))</f>
        <v>160.71428571428572</v>
      </c>
      <c r="AA54" s="43"/>
      <c r="AB54" s="185">
        <v>0.43750000000000022</v>
      </c>
      <c r="AC54" s="51">
        <f t="shared" si="1"/>
        <v>159</v>
      </c>
      <c r="AD54" s="51">
        <f t="shared" si="2"/>
        <v>165</v>
      </c>
      <c r="AE54" s="51">
        <f t="shared" si="3"/>
        <v>180</v>
      </c>
      <c r="AF54" s="51">
        <f t="shared" si="4"/>
        <v>185</v>
      </c>
      <c r="AG54" s="51">
        <f t="shared" si="5"/>
        <v>170</v>
      </c>
      <c r="AH54" s="51">
        <f t="shared" si="6"/>
        <v>174</v>
      </c>
      <c r="AI54" s="51">
        <f t="shared" si="6"/>
        <v>92</v>
      </c>
      <c r="AJ54" s="186">
        <f t="shared" si="7"/>
        <v>171.8</v>
      </c>
      <c r="AK54" s="186">
        <f t="shared" si="8"/>
        <v>160.71428571428601</v>
      </c>
    </row>
    <row r="55" spans="2:37" x14ac:dyDescent="0.35">
      <c r="B55" s="36">
        <v>0.44791666666666691</v>
      </c>
      <c r="C55" s="123">
        <f>IF($O$7=1,Values!C54,IF($O$7=2,Values!M54,Values!W54))</f>
        <v>159</v>
      </c>
      <c r="D55" s="124">
        <f>IF($O$7=1,Values!D54,IF($O$7=2,Values!N54,Values!X54))</f>
        <v>169</v>
      </c>
      <c r="E55" s="124">
        <f>IF($O$7=1,Values!E54,IF($O$7=2,Values!O54,Values!Y54))</f>
        <v>154</v>
      </c>
      <c r="F55" s="124">
        <f>IF($O$7=1,Values!F54,IF($O$7=2,Values!P54,Values!Z54))</f>
        <v>169</v>
      </c>
      <c r="G55" s="124">
        <f>IF($O$7=1,Values!G54,IF($O$7=2,Values!Q54,Values!AA54))</f>
        <v>143</v>
      </c>
      <c r="H55" s="124">
        <f>IF($O$7=1,Values!H54,IF($O$7=2,Values!R54,Values!AB54))</f>
        <v>177</v>
      </c>
      <c r="I55" s="128">
        <f>IF($O$7=1,Values!I54,IF($O$7=2,Values!S54,Values!AC54))</f>
        <v>124</v>
      </c>
      <c r="J55" s="15">
        <f>IF($O$7=1,Values!J54,IF($O$7=2,Values!T54,Values!AD54))</f>
        <v>158.80000000000001</v>
      </c>
      <c r="K55" s="15">
        <f>IF($O$7=1,Values!K54,IF($O$7=2,Values!U54,Values!AE54))</f>
        <v>156.42857142857142</v>
      </c>
      <c r="AA55" s="43"/>
      <c r="AB55" s="185">
        <v>0.44791666666666691</v>
      </c>
      <c r="AC55" s="51">
        <f t="shared" si="1"/>
        <v>159</v>
      </c>
      <c r="AD55" s="51">
        <f t="shared" si="2"/>
        <v>169</v>
      </c>
      <c r="AE55" s="51">
        <f t="shared" si="3"/>
        <v>154</v>
      </c>
      <c r="AF55" s="51">
        <f t="shared" si="4"/>
        <v>169</v>
      </c>
      <c r="AG55" s="51">
        <f t="shared" si="5"/>
        <v>143</v>
      </c>
      <c r="AH55" s="51">
        <f t="shared" si="6"/>
        <v>177</v>
      </c>
      <c r="AI55" s="51">
        <f t="shared" si="6"/>
        <v>124</v>
      </c>
      <c r="AJ55" s="186">
        <f t="shared" si="7"/>
        <v>158.80000000000001</v>
      </c>
      <c r="AK55" s="186">
        <f t="shared" si="8"/>
        <v>156.42857142857099</v>
      </c>
    </row>
    <row r="56" spans="2:37" x14ac:dyDescent="0.35">
      <c r="B56" s="36">
        <v>0.45833333333333331</v>
      </c>
      <c r="C56" s="123">
        <f>IF($O$7=1,Values!C55,IF($O$7=2,Values!M55,Values!W55))</f>
        <v>151</v>
      </c>
      <c r="D56" s="124">
        <f>IF($O$7=1,Values!D55,IF($O$7=2,Values!N55,Values!X55))</f>
        <v>168</v>
      </c>
      <c r="E56" s="124">
        <f>IF($O$7=1,Values!E55,IF($O$7=2,Values!O55,Values!Y55))</f>
        <v>173</v>
      </c>
      <c r="F56" s="124">
        <f>IF($O$7=1,Values!F55,IF($O$7=2,Values!P55,Values!Z55))</f>
        <v>160</v>
      </c>
      <c r="G56" s="124">
        <f>IF($O$7=1,Values!G55,IF($O$7=2,Values!Q55,Values!AA55))</f>
        <v>163</v>
      </c>
      <c r="H56" s="124">
        <f>IF($O$7=1,Values!H55,IF($O$7=2,Values!R55,Values!AB55))</f>
        <v>169</v>
      </c>
      <c r="I56" s="128">
        <f>IF($O$7=1,Values!I55,IF($O$7=2,Values!S55,Values!AC55))</f>
        <v>131</v>
      </c>
      <c r="J56" s="15">
        <f>IF($O$7=1,Values!J55,IF($O$7=2,Values!T55,Values!AD55))</f>
        <v>163</v>
      </c>
      <c r="K56" s="15">
        <f>IF($O$7=1,Values!K55,IF($O$7=2,Values!U55,Values!AE55))</f>
        <v>159.28571428571428</v>
      </c>
      <c r="AA56" s="43"/>
      <c r="AB56" s="185">
        <v>0.45833333333333331</v>
      </c>
      <c r="AC56" s="51">
        <f t="shared" si="1"/>
        <v>151</v>
      </c>
      <c r="AD56" s="51">
        <f t="shared" si="2"/>
        <v>168</v>
      </c>
      <c r="AE56" s="51">
        <f t="shared" si="3"/>
        <v>173</v>
      </c>
      <c r="AF56" s="51">
        <f t="shared" si="4"/>
        <v>160</v>
      </c>
      <c r="AG56" s="51">
        <f t="shared" si="5"/>
        <v>163</v>
      </c>
      <c r="AH56" s="51">
        <f t="shared" si="6"/>
        <v>169</v>
      </c>
      <c r="AI56" s="51">
        <f t="shared" si="6"/>
        <v>131</v>
      </c>
      <c r="AJ56" s="186">
        <f t="shared" si="7"/>
        <v>163</v>
      </c>
      <c r="AK56" s="186">
        <f t="shared" si="8"/>
        <v>159.28571428571399</v>
      </c>
    </row>
    <row r="57" spans="2:37" x14ac:dyDescent="0.35">
      <c r="B57" s="36">
        <v>0.46875000000000028</v>
      </c>
      <c r="C57" s="123">
        <f>IF($O$7=1,Values!C56,IF($O$7=2,Values!M56,Values!W56))</f>
        <v>153</v>
      </c>
      <c r="D57" s="124">
        <f>IF($O$7=1,Values!D56,IF($O$7=2,Values!N56,Values!X56))</f>
        <v>154</v>
      </c>
      <c r="E57" s="124">
        <f>IF($O$7=1,Values!E56,IF($O$7=2,Values!O56,Values!Y56))</f>
        <v>156</v>
      </c>
      <c r="F57" s="124">
        <f>IF($O$7=1,Values!F56,IF($O$7=2,Values!P56,Values!Z56))</f>
        <v>176</v>
      </c>
      <c r="G57" s="124">
        <f>IF($O$7=1,Values!G56,IF($O$7=2,Values!Q56,Values!AA56))</f>
        <v>163</v>
      </c>
      <c r="H57" s="124">
        <f>IF($O$7=1,Values!H56,IF($O$7=2,Values!R56,Values!AB56))</f>
        <v>187</v>
      </c>
      <c r="I57" s="128">
        <f>IF($O$7=1,Values!I56,IF($O$7=2,Values!S56,Values!AC56))</f>
        <v>129</v>
      </c>
      <c r="J57" s="15">
        <f>IF($O$7=1,Values!J56,IF($O$7=2,Values!T56,Values!AD56))</f>
        <v>160.4</v>
      </c>
      <c r="K57" s="15">
        <f>IF($O$7=1,Values!K56,IF($O$7=2,Values!U56,Values!AE56))</f>
        <v>159.71428571428572</v>
      </c>
      <c r="AA57" s="43"/>
      <c r="AB57" s="185">
        <v>0.46875000000000028</v>
      </c>
      <c r="AC57" s="51">
        <f t="shared" si="1"/>
        <v>153</v>
      </c>
      <c r="AD57" s="51">
        <f t="shared" si="2"/>
        <v>154</v>
      </c>
      <c r="AE57" s="51">
        <f t="shared" si="3"/>
        <v>156</v>
      </c>
      <c r="AF57" s="51">
        <f t="shared" si="4"/>
        <v>176</v>
      </c>
      <c r="AG57" s="51">
        <f t="shared" si="5"/>
        <v>163</v>
      </c>
      <c r="AH57" s="51">
        <f t="shared" si="6"/>
        <v>187</v>
      </c>
      <c r="AI57" s="51">
        <f t="shared" si="6"/>
        <v>129</v>
      </c>
      <c r="AJ57" s="186">
        <f t="shared" si="7"/>
        <v>160.4</v>
      </c>
      <c r="AK57" s="186">
        <f t="shared" si="8"/>
        <v>159.71428571428601</v>
      </c>
    </row>
    <row r="58" spans="2:37" x14ac:dyDescent="0.35">
      <c r="B58" s="36">
        <v>0.47916666666666696</v>
      </c>
      <c r="C58" s="123">
        <f>IF($O$7=1,Values!C57,IF($O$7=2,Values!M57,Values!W57))</f>
        <v>138</v>
      </c>
      <c r="D58" s="124">
        <f>IF($O$7=1,Values!D57,IF($O$7=2,Values!N57,Values!X57))</f>
        <v>154</v>
      </c>
      <c r="E58" s="124">
        <f>IF($O$7=1,Values!E57,IF($O$7=2,Values!O57,Values!Y57))</f>
        <v>168</v>
      </c>
      <c r="F58" s="124">
        <f>IF($O$7=1,Values!F57,IF($O$7=2,Values!P57,Values!Z57))</f>
        <v>161</v>
      </c>
      <c r="G58" s="124">
        <f>IF($O$7=1,Values!G57,IF($O$7=2,Values!Q57,Values!AA57))</f>
        <v>158</v>
      </c>
      <c r="H58" s="124">
        <f>IF($O$7=1,Values!H57,IF($O$7=2,Values!R57,Values!AB57))</f>
        <v>228</v>
      </c>
      <c r="I58" s="128">
        <f>IF($O$7=1,Values!I57,IF($O$7=2,Values!S57,Values!AC57))</f>
        <v>147</v>
      </c>
      <c r="J58" s="15">
        <f>IF($O$7=1,Values!J57,IF($O$7=2,Values!T57,Values!AD57))</f>
        <v>155.80000000000001</v>
      </c>
      <c r="K58" s="15">
        <f>IF($O$7=1,Values!K57,IF($O$7=2,Values!U57,Values!AE57))</f>
        <v>164.85714285714286</v>
      </c>
      <c r="AA58" s="43"/>
      <c r="AB58" s="185">
        <v>0.47916666666666696</v>
      </c>
      <c r="AC58" s="51">
        <f t="shared" si="1"/>
        <v>138</v>
      </c>
      <c r="AD58" s="51">
        <f t="shared" si="2"/>
        <v>154</v>
      </c>
      <c r="AE58" s="51">
        <f t="shared" si="3"/>
        <v>168</v>
      </c>
      <c r="AF58" s="51">
        <f t="shared" si="4"/>
        <v>161</v>
      </c>
      <c r="AG58" s="51">
        <f t="shared" si="5"/>
        <v>158</v>
      </c>
      <c r="AH58" s="51">
        <f t="shared" si="6"/>
        <v>228</v>
      </c>
      <c r="AI58" s="51">
        <f t="shared" si="6"/>
        <v>147</v>
      </c>
      <c r="AJ58" s="186">
        <f t="shared" si="7"/>
        <v>155.80000000000001</v>
      </c>
      <c r="AK58" s="186">
        <f t="shared" si="8"/>
        <v>164.857142857143</v>
      </c>
    </row>
    <row r="59" spans="2:37" x14ac:dyDescent="0.35">
      <c r="B59" s="36">
        <v>0.48958333333333331</v>
      </c>
      <c r="C59" s="123">
        <f>IF($O$7=1,Values!C58,IF($O$7=2,Values!M58,Values!W58))</f>
        <v>132</v>
      </c>
      <c r="D59" s="124">
        <f>IF($O$7=1,Values!D58,IF($O$7=2,Values!N58,Values!X58))</f>
        <v>174</v>
      </c>
      <c r="E59" s="124">
        <f>IF($O$7=1,Values!E58,IF($O$7=2,Values!O58,Values!Y58))</f>
        <v>163</v>
      </c>
      <c r="F59" s="124">
        <f>IF($O$7=1,Values!F58,IF($O$7=2,Values!P58,Values!Z58))</f>
        <v>172</v>
      </c>
      <c r="G59" s="124">
        <f>IF($O$7=1,Values!G58,IF($O$7=2,Values!Q58,Values!AA58))</f>
        <v>187</v>
      </c>
      <c r="H59" s="124">
        <f>IF($O$7=1,Values!H58,IF($O$7=2,Values!R58,Values!AB58))</f>
        <v>185</v>
      </c>
      <c r="I59" s="128">
        <f>IF($O$7=1,Values!I58,IF($O$7=2,Values!S58,Values!AC58))</f>
        <v>152</v>
      </c>
      <c r="J59" s="15">
        <f>IF($O$7=1,Values!J58,IF($O$7=2,Values!T58,Values!AD58))</f>
        <v>165.6</v>
      </c>
      <c r="K59" s="15">
        <f>IF($O$7=1,Values!K58,IF($O$7=2,Values!U58,Values!AE58))</f>
        <v>166.42857142857142</v>
      </c>
      <c r="AA59" s="43"/>
      <c r="AB59" s="185">
        <v>0.48958333333333331</v>
      </c>
      <c r="AC59" s="51">
        <f t="shared" si="1"/>
        <v>132</v>
      </c>
      <c r="AD59" s="51">
        <f t="shared" si="2"/>
        <v>174</v>
      </c>
      <c r="AE59" s="51">
        <f t="shared" si="3"/>
        <v>163</v>
      </c>
      <c r="AF59" s="51">
        <f t="shared" si="4"/>
        <v>172</v>
      </c>
      <c r="AG59" s="51">
        <f t="shared" si="5"/>
        <v>187</v>
      </c>
      <c r="AH59" s="51">
        <f t="shared" si="6"/>
        <v>185</v>
      </c>
      <c r="AI59" s="51">
        <f t="shared" si="6"/>
        <v>152</v>
      </c>
      <c r="AJ59" s="186">
        <f t="shared" si="7"/>
        <v>165.6</v>
      </c>
      <c r="AK59" s="186">
        <f t="shared" si="8"/>
        <v>166.42857142857099</v>
      </c>
    </row>
    <row r="60" spans="2:37" x14ac:dyDescent="0.35">
      <c r="B60" s="36">
        <v>0.50000000000000033</v>
      </c>
      <c r="C60" s="123">
        <f>IF($O$7=1,Values!C59,IF($O$7=2,Values!M59,Values!W59))</f>
        <v>165</v>
      </c>
      <c r="D60" s="124">
        <f>IF($O$7=1,Values!D59,IF($O$7=2,Values!N59,Values!X59))</f>
        <v>153</v>
      </c>
      <c r="E60" s="124">
        <f>IF($O$7=1,Values!E59,IF($O$7=2,Values!O59,Values!Y59))</f>
        <v>196</v>
      </c>
      <c r="F60" s="124">
        <f>IF($O$7=1,Values!F59,IF($O$7=2,Values!P59,Values!Z59))</f>
        <v>191</v>
      </c>
      <c r="G60" s="124">
        <f>IF($O$7=1,Values!G59,IF($O$7=2,Values!Q59,Values!AA59))</f>
        <v>179</v>
      </c>
      <c r="H60" s="124">
        <f>IF($O$7=1,Values!H59,IF($O$7=2,Values!R59,Values!AB59))</f>
        <v>231</v>
      </c>
      <c r="I60" s="125">
        <f>IF($O$7=1,Values!I59,IF($O$7=2,Values!S59,Values!AC59))</f>
        <v>153</v>
      </c>
      <c r="J60" s="15">
        <f>IF($O$7=1,Values!J59,IF($O$7=2,Values!T59,Values!AD59))</f>
        <v>176.8</v>
      </c>
      <c r="K60" s="15">
        <f>IF($O$7=1,Values!K59,IF($O$7=2,Values!U59,Values!AE59))</f>
        <v>181.14285714285714</v>
      </c>
      <c r="AA60" s="43"/>
      <c r="AB60" s="185">
        <v>0.50000000000000033</v>
      </c>
      <c r="AC60" s="51">
        <f t="shared" si="1"/>
        <v>165</v>
      </c>
      <c r="AD60" s="51">
        <f t="shared" si="2"/>
        <v>153</v>
      </c>
      <c r="AE60" s="51">
        <f t="shared" si="3"/>
        <v>196</v>
      </c>
      <c r="AF60" s="51">
        <f t="shared" si="4"/>
        <v>191</v>
      </c>
      <c r="AG60" s="51">
        <f t="shared" si="5"/>
        <v>179</v>
      </c>
      <c r="AH60" s="51">
        <f t="shared" si="6"/>
        <v>231</v>
      </c>
      <c r="AI60" s="51">
        <f t="shared" si="6"/>
        <v>153</v>
      </c>
      <c r="AJ60" s="186">
        <f t="shared" si="7"/>
        <v>176.8</v>
      </c>
      <c r="AK60" s="186">
        <f t="shared" si="8"/>
        <v>181.142857142857</v>
      </c>
    </row>
    <row r="61" spans="2:37" x14ac:dyDescent="0.35">
      <c r="B61" s="36">
        <v>0.51041666666666696</v>
      </c>
      <c r="C61" s="123">
        <f>IF($O$7=1,Values!C60,IF($O$7=2,Values!M60,Values!W60))</f>
        <v>181</v>
      </c>
      <c r="D61" s="124">
        <f>IF($O$7=1,Values!D60,IF($O$7=2,Values!N60,Values!X60))</f>
        <v>166</v>
      </c>
      <c r="E61" s="124">
        <f>IF($O$7=1,Values!E60,IF($O$7=2,Values!O60,Values!Y60))</f>
        <v>181</v>
      </c>
      <c r="F61" s="124">
        <f>IF($O$7=1,Values!F60,IF($O$7=2,Values!P60,Values!Z60))</f>
        <v>191</v>
      </c>
      <c r="G61" s="124">
        <f>IF($O$7=1,Values!G60,IF($O$7=2,Values!Q60,Values!AA60))</f>
        <v>183</v>
      </c>
      <c r="H61" s="124">
        <f>IF($O$7=1,Values!H60,IF($O$7=2,Values!R60,Values!AB60))</f>
        <v>246</v>
      </c>
      <c r="I61" s="125">
        <f>IF($O$7=1,Values!I60,IF($O$7=2,Values!S60,Values!AC60))</f>
        <v>165</v>
      </c>
      <c r="J61" s="15">
        <f>IF($O$7=1,Values!J60,IF($O$7=2,Values!T60,Values!AD60))</f>
        <v>180.4</v>
      </c>
      <c r="K61" s="15">
        <f>IF($O$7=1,Values!K60,IF($O$7=2,Values!U60,Values!AE60))</f>
        <v>187.57142857142858</v>
      </c>
      <c r="AA61" s="43"/>
      <c r="AB61" s="185">
        <v>0.51041666666666696</v>
      </c>
      <c r="AC61" s="51">
        <f t="shared" si="1"/>
        <v>181</v>
      </c>
      <c r="AD61" s="51">
        <f t="shared" si="2"/>
        <v>166</v>
      </c>
      <c r="AE61" s="51">
        <f t="shared" si="3"/>
        <v>181</v>
      </c>
      <c r="AF61" s="51">
        <f t="shared" si="4"/>
        <v>191</v>
      </c>
      <c r="AG61" s="51">
        <f t="shared" si="5"/>
        <v>183</v>
      </c>
      <c r="AH61" s="51">
        <f t="shared" si="6"/>
        <v>246</v>
      </c>
      <c r="AI61" s="51">
        <f t="shared" si="6"/>
        <v>165</v>
      </c>
      <c r="AJ61" s="186">
        <f t="shared" si="7"/>
        <v>180.4</v>
      </c>
      <c r="AK61" s="186">
        <f t="shared" si="8"/>
        <v>187.57142857142901</v>
      </c>
    </row>
    <row r="62" spans="2:37" x14ac:dyDescent="0.35">
      <c r="B62" s="36">
        <v>0.52083333333333337</v>
      </c>
      <c r="C62" s="123">
        <f>IF($O$7=1,Values!C61,IF($O$7=2,Values!M61,Values!W61))</f>
        <v>184</v>
      </c>
      <c r="D62" s="124">
        <f>IF($O$7=1,Values!D61,IF($O$7=2,Values!N61,Values!X61))</f>
        <v>189</v>
      </c>
      <c r="E62" s="124">
        <f>IF($O$7=1,Values!E61,IF($O$7=2,Values!O61,Values!Y61))</f>
        <v>182</v>
      </c>
      <c r="F62" s="124">
        <f>IF($O$7=1,Values!F61,IF($O$7=2,Values!P61,Values!Z61))</f>
        <v>188</v>
      </c>
      <c r="G62" s="124">
        <f>IF($O$7=1,Values!G61,IF($O$7=2,Values!Q61,Values!AA61))</f>
        <v>191</v>
      </c>
      <c r="H62" s="124">
        <f>IF($O$7=1,Values!H61,IF($O$7=2,Values!R61,Values!AB61))</f>
        <v>195</v>
      </c>
      <c r="I62" s="125">
        <f>IF($O$7=1,Values!I61,IF($O$7=2,Values!S61,Values!AC61))</f>
        <v>174</v>
      </c>
      <c r="J62" s="15">
        <f>IF($O$7=1,Values!J61,IF($O$7=2,Values!T61,Values!AD61))</f>
        <v>186.8</v>
      </c>
      <c r="K62" s="15">
        <f>IF($O$7=1,Values!K61,IF($O$7=2,Values!U61,Values!AE61))</f>
        <v>186.14285714285714</v>
      </c>
      <c r="AA62" s="43"/>
      <c r="AB62" s="185">
        <v>0.52083333333333337</v>
      </c>
      <c r="AC62" s="51">
        <f t="shared" si="1"/>
        <v>184</v>
      </c>
      <c r="AD62" s="51">
        <f t="shared" si="2"/>
        <v>189</v>
      </c>
      <c r="AE62" s="51">
        <f t="shared" si="3"/>
        <v>182</v>
      </c>
      <c r="AF62" s="51">
        <f t="shared" si="4"/>
        <v>188</v>
      </c>
      <c r="AG62" s="51">
        <f t="shared" si="5"/>
        <v>191</v>
      </c>
      <c r="AH62" s="51">
        <f t="shared" si="6"/>
        <v>195</v>
      </c>
      <c r="AI62" s="51">
        <f t="shared" si="6"/>
        <v>174</v>
      </c>
      <c r="AJ62" s="186">
        <f t="shared" si="7"/>
        <v>186.8</v>
      </c>
      <c r="AK62" s="186">
        <f t="shared" si="8"/>
        <v>186.142857142857</v>
      </c>
    </row>
    <row r="63" spans="2:37" x14ac:dyDescent="0.35">
      <c r="B63" s="36">
        <v>0.53125000000000022</v>
      </c>
      <c r="C63" s="123">
        <f>IF($O$7=1,Values!C62,IF($O$7=2,Values!M62,Values!W62))</f>
        <v>188</v>
      </c>
      <c r="D63" s="124">
        <f>IF($O$7=1,Values!D62,IF($O$7=2,Values!N62,Values!X62))</f>
        <v>181</v>
      </c>
      <c r="E63" s="124">
        <f>IF($O$7=1,Values!E62,IF($O$7=2,Values!O62,Values!Y62))</f>
        <v>216</v>
      </c>
      <c r="F63" s="124">
        <f>IF($O$7=1,Values!F62,IF($O$7=2,Values!P62,Values!Z62))</f>
        <v>186</v>
      </c>
      <c r="G63" s="124">
        <f>IF($O$7=1,Values!G62,IF($O$7=2,Values!Q62,Values!AA62))</f>
        <v>197</v>
      </c>
      <c r="H63" s="124">
        <f>IF($O$7=1,Values!H62,IF($O$7=2,Values!R62,Values!AB62))</f>
        <v>241</v>
      </c>
      <c r="I63" s="125">
        <f>IF($O$7=1,Values!I62,IF($O$7=2,Values!S62,Values!AC62))</f>
        <v>191</v>
      </c>
      <c r="J63" s="15">
        <f>IF($O$7=1,Values!J62,IF($O$7=2,Values!T62,Values!AD62))</f>
        <v>193.6</v>
      </c>
      <c r="K63" s="15">
        <f>IF($O$7=1,Values!K62,IF($O$7=2,Values!U62,Values!AE62))</f>
        <v>200</v>
      </c>
      <c r="AA63" s="43"/>
      <c r="AB63" s="185">
        <v>0.53125000000000022</v>
      </c>
      <c r="AC63" s="51">
        <f t="shared" si="1"/>
        <v>188</v>
      </c>
      <c r="AD63" s="51">
        <f t="shared" si="2"/>
        <v>181</v>
      </c>
      <c r="AE63" s="51">
        <f t="shared" si="3"/>
        <v>216</v>
      </c>
      <c r="AF63" s="51">
        <f t="shared" si="4"/>
        <v>186</v>
      </c>
      <c r="AG63" s="51">
        <f t="shared" si="5"/>
        <v>197</v>
      </c>
      <c r="AH63" s="51">
        <f t="shared" si="6"/>
        <v>241</v>
      </c>
      <c r="AI63" s="51">
        <f t="shared" si="6"/>
        <v>191</v>
      </c>
      <c r="AJ63" s="186">
        <f t="shared" si="7"/>
        <v>193.6</v>
      </c>
      <c r="AK63" s="186">
        <f t="shared" si="8"/>
        <v>200</v>
      </c>
    </row>
    <row r="64" spans="2:37" x14ac:dyDescent="0.35">
      <c r="B64" s="36">
        <v>0.54166666666666685</v>
      </c>
      <c r="C64" s="123">
        <f>IF($O$7=1,Values!C63,IF($O$7=2,Values!M63,Values!W63))</f>
        <v>144</v>
      </c>
      <c r="D64" s="124">
        <f>IF($O$7=1,Values!D63,IF($O$7=2,Values!N63,Values!X63))</f>
        <v>172</v>
      </c>
      <c r="E64" s="124">
        <f>IF($O$7=1,Values!E63,IF($O$7=2,Values!O63,Values!Y63))</f>
        <v>212</v>
      </c>
      <c r="F64" s="124">
        <f>IF($O$7=1,Values!F63,IF($O$7=2,Values!P63,Values!Z63))</f>
        <v>169</v>
      </c>
      <c r="G64" s="124">
        <f>IF($O$7=1,Values!G63,IF($O$7=2,Values!Q63,Values!AA63))</f>
        <v>217</v>
      </c>
      <c r="H64" s="124">
        <f>IF($O$7=1,Values!H63,IF($O$7=2,Values!R63,Values!AB63))</f>
        <v>226</v>
      </c>
      <c r="I64" s="125">
        <f>IF($O$7=1,Values!I63,IF($O$7=2,Values!S63,Values!AC63))</f>
        <v>208</v>
      </c>
      <c r="J64" s="15">
        <f>IF($O$7=1,Values!J63,IF($O$7=2,Values!T63,Values!AD63))</f>
        <v>182.8</v>
      </c>
      <c r="K64" s="15">
        <f>IF($O$7=1,Values!K63,IF($O$7=2,Values!U63,Values!AE63))</f>
        <v>192.57142857142858</v>
      </c>
      <c r="AA64" s="43"/>
      <c r="AB64" s="185">
        <v>0.54166666666666685</v>
      </c>
      <c r="AC64" s="51">
        <f t="shared" si="1"/>
        <v>144</v>
      </c>
      <c r="AD64" s="51">
        <f t="shared" si="2"/>
        <v>172</v>
      </c>
      <c r="AE64" s="51">
        <f t="shared" si="3"/>
        <v>212</v>
      </c>
      <c r="AF64" s="51">
        <f t="shared" si="4"/>
        <v>169</v>
      </c>
      <c r="AG64" s="51">
        <f t="shared" si="5"/>
        <v>217</v>
      </c>
      <c r="AH64" s="51">
        <f t="shared" si="6"/>
        <v>226</v>
      </c>
      <c r="AI64" s="51">
        <f t="shared" si="6"/>
        <v>208</v>
      </c>
      <c r="AJ64" s="186">
        <f t="shared" si="7"/>
        <v>182.8</v>
      </c>
      <c r="AK64" s="186">
        <f t="shared" si="8"/>
        <v>192.57142857142901</v>
      </c>
    </row>
    <row r="65" spans="2:37" x14ac:dyDescent="0.35">
      <c r="B65" s="36">
        <v>0.55208333333333348</v>
      </c>
      <c r="C65" s="123">
        <f>IF($O$7=1,Values!C64,IF($O$7=2,Values!M64,Values!W64))</f>
        <v>158</v>
      </c>
      <c r="D65" s="124">
        <f>IF($O$7=1,Values!D64,IF($O$7=2,Values!N64,Values!X64))</f>
        <v>174</v>
      </c>
      <c r="E65" s="124">
        <f>IF($O$7=1,Values!E64,IF($O$7=2,Values!O64,Values!Y64))</f>
        <v>195</v>
      </c>
      <c r="F65" s="124">
        <f>IF($O$7=1,Values!F64,IF($O$7=2,Values!P64,Values!Z64))</f>
        <v>201</v>
      </c>
      <c r="G65" s="124">
        <f>IF($O$7=1,Values!G64,IF($O$7=2,Values!Q64,Values!AA64))</f>
        <v>184</v>
      </c>
      <c r="H65" s="124">
        <f>IF($O$7=1,Values!H64,IF($O$7=2,Values!R64,Values!AB64))</f>
        <v>269</v>
      </c>
      <c r="I65" s="125">
        <f>IF($O$7=1,Values!I64,IF($O$7=2,Values!S64,Values!AC64))</f>
        <v>237</v>
      </c>
      <c r="J65" s="15">
        <f>IF($O$7=1,Values!J64,IF($O$7=2,Values!T64,Values!AD64))</f>
        <v>182.4</v>
      </c>
      <c r="K65" s="15">
        <f>IF($O$7=1,Values!K64,IF($O$7=2,Values!U64,Values!AE64))</f>
        <v>202.57142857142858</v>
      </c>
      <c r="AA65" s="43"/>
      <c r="AB65" s="185">
        <v>0.55208333333333348</v>
      </c>
      <c r="AC65" s="51">
        <f t="shared" si="1"/>
        <v>158</v>
      </c>
      <c r="AD65" s="51">
        <f t="shared" si="2"/>
        <v>174</v>
      </c>
      <c r="AE65" s="51">
        <f t="shared" si="3"/>
        <v>195</v>
      </c>
      <c r="AF65" s="51">
        <f t="shared" si="4"/>
        <v>201</v>
      </c>
      <c r="AG65" s="51">
        <f t="shared" si="5"/>
        <v>184</v>
      </c>
      <c r="AH65" s="51">
        <f t="shared" si="6"/>
        <v>269</v>
      </c>
      <c r="AI65" s="51">
        <f t="shared" si="6"/>
        <v>237</v>
      </c>
      <c r="AJ65" s="186">
        <f t="shared" si="7"/>
        <v>182.4</v>
      </c>
      <c r="AK65" s="186">
        <f t="shared" si="8"/>
        <v>202.57142857142901</v>
      </c>
    </row>
    <row r="66" spans="2:37" x14ac:dyDescent="0.35">
      <c r="B66" s="36">
        <v>0.56250000000000011</v>
      </c>
      <c r="C66" s="123">
        <f>IF($O$7=1,Values!C65,IF($O$7=2,Values!M65,Values!W65))</f>
        <v>164</v>
      </c>
      <c r="D66" s="124">
        <f>IF($O$7=1,Values!D65,IF($O$7=2,Values!N65,Values!X65))</f>
        <v>157</v>
      </c>
      <c r="E66" s="124">
        <f>IF($O$7=1,Values!E65,IF($O$7=2,Values!O65,Values!Y65))</f>
        <v>216</v>
      </c>
      <c r="F66" s="124">
        <f>IF($O$7=1,Values!F65,IF($O$7=2,Values!P65,Values!Z65))</f>
        <v>213</v>
      </c>
      <c r="G66" s="124">
        <f>IF($O$7=1,Values!G65,IF($O$7=2,Values!Q65,Values!AA65))</f>
        <v>187</v>
      </c>
      <c r="H66" s="124">
        <f>IF($O$7=1,Values!H65,IF($O$7=2,Values!R65,Values!AB65))</f>
        <v>206</v>
      </c>
      <c r="I66" s="125">
        <f>IF($O$7=1,Values!I65,IF($O$7=2,Values!S65,Values!AC65))</f>
        <v>223</v>
      </c>
      <c r="J66" s="15">
        <f>IF($O$7=1,Values!J65,IF($O$7=2,Values!T65,Values!AD65))</f>
        <v>187.4</v>
      </c>
      <c r="K66" s="15">
        <f>IF($O$7=1,Values!K65,IF($O$7=2,Values!U65,Values!AE65))</f>
        <v>195.14285714285714</v>
      </c>
      <c r="AA66" s="43"/>
      <c r="AB66" s="185">
        <v>0.56250000000000011</v>
      </c>
      <c r="AC66" s="51">
        <f t="shared" si="1"/>
        <v>164</v>
      </c>
      <c r="AD66" s="51">
        <f t="shared" si="2"/>
        <v>157</v>
      </c>
      <c r="AE66" s="51">
        <f t="shared" si="3"/>
        <v>216</v>
      </c>
      <c r="AF66" s="51">
        <f t="shared" si="4"/>
        <v>213</v>
      </c>
      <c r="AG66" s="51">
        <f t="shared" si="5"/>
        <v>187</v>
      </c>
      <c r="AH66" s="51">
        <f t="shared" si="6"/>
        <v>206</v>
      </c>
      <c r="AI66" s="51">
        <f t="shared" si="6"/>
        <v>223</v>
      </c>
      <c r="AJ66" s="186">
        <f t="shared" si="7"/>
        <v>187.4</v>
      </c>
      <c r="AK66" s="186">
        <f t="shared" si="8"/>
        <v>195.142857142857</v>
      </c>
    </row>
    <row r="67" spans="2:37" x14ac:dyDescent="0.35">
      <c r="B67" s="36">
        <v>0.57291666666666674</v>
      </c>
      <c r="C67" s="123">
        <f>IF($O$7=1,Values!C66,IF($O$7=2,Values!M66,Values!W66))</f>
        <v>167</v>
      </c>
      <c r="D67" s="124">
        <f>IF($O$7=1,Values!D66,IF($O$7=2,Values!N66,Values!X66))</f>
        <v>178</v>
      </c>
      <c r="E67" s="124">
        <f>IF($O$7=1,Values!E66,IF($O$7=2,Values!O66,Values!Y66))</f>
        <v>178</v>
      </c>
      <c r="F67" s="124">
        <f>IF($O$7=1,Values!F66,IF($O$7=2,Values!P66,Values!Z66))</f>
        <v>194</v>
      </c>
      <c r="G67" s="124">
        <f>IF($O$7=1,Values!G66,IF($O$7=2,Values!Q66,Values!AA66))</f>
        <v>186</v>
      </c>
      <c r="H67" s="124">
        <f>IF($O$7=1,Values!H66,IF($O$7=2,Values!R66,Values!AB66))</f>
        <v>200</v>
      </c>
      <c r="I67" s="125">
        <f>IF($O$7=1,Values!I66,IF($O$7=2,Values!S66,Values!AC66))</f>
        <v>180</v>
      </c>
      <c r="J67" s="15">
        <f>IF($O$7=1,Values!J66,IF($O$7=2,Values!T66,Values!AD66))</f>
        <v>180.6</v>
      </c>
      <c r="K67" s="15">
        <f>IF($O$7=1,Values!K66,IF($O$7=2,Values!U66,Values!AE66))</f>
        <v>183.28571428571428</v>
      </c>
      <c r="AA67" s="43"/>
      <c r="AB67" s="185">
        <v>0.57291666666666674</v>
      </c>
      <c r="AC67" s="51">
        <f t="shared" si="1"/>
        <v>167</v>
      </c>
      <c r="AD67" s="51">
        <f t="shared" si="2"/>
        <v>178</v>
      </c>
      <c r="AE67" s="51">
        <f t="shared" si="3"/>
        <v>178</v>
      </c>
      <c r="AF67" s="51">
        <f t="shared" si="4"/>
        <v>194</v>
      </c>
      <c r="AG67" s="51">
        <f t="shared" si="5"/>
        <v>186</v>
      </c>
      <c r="AH67" s="51">
        <f t="shared" si="6"/>
        <v>200</v>
      </c>
      <c r="AI67" s="51">
        <f t="shared" si="6"/>
        <v>180</v>
      </c>
      <c r="AJ67" s="186">
        <f t="shared" si="7"/>
        <v>180.6</v>
      </c>
      <c r="AK67" s="186">
        <f t="shared" si="8"/>
        <v>183.28571428571399</v>
      </c>
    </row>
    <row r="68" spans="2:37" x14ac:dyDescent="0.35">
      <c r="B68" s="36">
        <v>0.58333333333333337</v>
      </c>
      <c r="C68" s="123">
        <f>IF($O$7=1,Values!C67,IF($O$7=2,Values!M67,Values!W67))</f>
        <v>172</v>
      </c>
      <c r="D68" s="124">
        <f>IF($O$7=1,Values!D67,IF($O$7=2,Values!N67,Values!X67))</f>
        <v>183</v>
      </c>
      <c r="E68" s="124">
        <f>IF($O$7=1,Values!E67,IF($O$7=2,Values!O67,Values!Y67))</f>
        <v>203</v>
      </c>
      <c r="F68" s="124">
        <f>IF($O$7=1,Values!F67,IF($O$7=2,Values!P67,Values!Z67))</f>
        <v>204</v>
      </c>
      <c r="G68" s="124">
        <f>IF($O$7=1,Values!G67,IF($O$7=2,Values!Q67,Values!AA67))</f>
        <v>240</v>
      </c>
      <c r="H68" s="124">
        <f>IF($O$7=1,Values!H67,IF($O$7=2,Values!R67,Values!AB67))</f>
        <v>216</v>
      </c>
      <c r="I68" s="125">
        <f>IF($O$7=1,Values!I67,IF($O$7=2,Values!S67,Values!AC67))</f>
        <v>171</v>
      </c>
      <c r="J68" s="15">
        <f>IF($O$7=1,Values!J67,IF($O$7=2,Values!T67,Values!AD67))</f>
        <v>200.4</v>
      </c>
      <c r="K68" s="15">
        <f>IF($O$7=1,Values!K67,IF($O$7=2,Values!U67,Values!AE67))</f>
        <v>198.42857142857142</v>
      </c>
      <c r="AA68" s="43"/>
      <c r="AB68" s="185">
        <v>0.58333333333333337</v>
      </c>
      <c r="AC68" s="51">
        <f t="shared" si="1"/>
        <v>172</v>
      </c>
      <c r="AD68" s="51">
        <f t="shared" si="2"/>
        <v>183</v>
      </c>
      <c r="AE68" s="51">
        <f t="shared" si="3"/>
        <v>203</v>
      </c>
      <c r="AF68" s="51">
        <f t="shared" si="4"/>
        <v>204</v>
      </c>
      <c r="AG68" s="51">
        <f t="shared" si="5"/>
        <v>240</v>
      </c>
      <c r="AH68" s="51">
        <f t="shared" si="6"/>
        <v>216</v>
      </c>
      <c r="AI68" s="51">
        <f t="shared" si="6"/>
        <v>171</v>
      </c>
      <c r="AJ68" s="186">
        <f t="shared" si="7"/>
        <v>200.4</v>
      </c>
      <c r="AK68" s="186">
        <f t="shared" si="8"/>
        <v>198.42857142857099</v>
      </c>
    </row>
    <row r="69" spans="2:37" x14ac:dyDescent="0.35">
      <c r="B69" s="36">
        <v>0.59375</v>
      </c>
      <c r="C69" s="123">
        <f>IF($O$7=1,Values!C68,IF($O$7=2,Values!M68,Values!W68))</f>
        <v>183</v>
      </c>
      <c r="D69" s="124">
        <f>IF($O$7=1,Values!D68,IF($O$7=2,Values!N68,Values!X68))</f>
        <v>213</v>
      </c>
      <c r="E69" s="124">
        <f>IF($O$7=1,Values!E68,IF($O$7=2,Values!O68,Values!Y68))</f>
        <v>222</v>
      </c>
      <c r="F69" s="124">
        <f>IF($O$7=1,Values!F68,IF($O$7=2,Values!P68,Values!Z68))</f>
        <v>199</v>
      </c>
      <c r="G69" s="124">
        <f>IF($O$7=1,Values!G68,IF($O$7=2,Values!Q68,Values!AA68))</f>
        <v>236</v>
      </c>
      <c r="H69" s="124">
        <f>IF($O$7=1,Values!H68,IF($O$7=2,Values!R68,Values!AB68))</f>
        <v>215</v>
      </c>
      <c r="I69" s="125">
        <f>IF($O$7=1,Values!I68,IF($O$7=2,Values!S68,Values!AC68))</f>
        <v>159</v>
      </c>
      <c r="J69" s="15">
        <f>IF($O$7=1,Values!J68,IF($O$7=2,Values!T68,Values!AD68))</f>
        <v>210.6</v>
      </c>
      <c r="K69" s="15">
        <f>IF($O$7=1,Values!K68,IF($O$7=2,Values!U68,Values!AE68))</f>
        <v>203.85714285714286</v>
      </c>
      <c r="AA69" s="43"/>
      <c r="AB69" s="185">
        <v>0.59375</v>
      </c>
      <c r="AC69" s="51">
        <f t="shared" si="1"/>
        <v>183</v>
      </c>
      <c r="AD69" s="51">
        <f t="shared" si="2"/>
        <v>213</v>
      </c>
      <c r="AE69" s="51">
        <f t="shared" si="3"/>
        <v>222</v>
      </c>
      <c r="AF69" s="51">
        <f t="shared" si="4"/>
        <v>199</v>
      </c>
      <c r="AG69" s="51">
        <f t="shared" si="5"/>
        <v>236</v>
      </c>
      <c r="AH69" s="51">
        <f t="shared" si="6"/>
        <v>215</v>
      </c>
      <c r="AI69" s="51">
        <f t="shared" si="6"/>
        <v>159</v>
      </c>
      <c r="AJ69" s="186">
        <f t="shared" si="7"/>
        <v>210.6</v>
      </c>
      <c r="AK69" s="186">
        <f t="shared" si="8"/>
        <v>203.857142857143</v>
      </c>
    </row>
    <row r="70" spans="2:37" x14ac:dyDescent="0.35">
      <c r="B70" s="36">
        <v>0.60416666666666663</v>
      </c>
      <c r="C70" s="123">
        <f>IF($O$7=1,Values!C69,IF($O$7=2,Values!M69,Values!W69))</f>
        <v>222</v>
      </c>
      <c r="D70" s="124">
        <f>IF($O$7=1,Values!D69,IF($O$7=2,Values!N69,Values!X69))</f>
        <v>214</v>
      </c>
      <c r="E70" s="124">
        <f>IF($O$7=1,Values!E69,IF($O$7=2,Values!O69,Values!Y69))</f>
        <v>253</v>
      </c>
      <c r="F70" s="124">
        <f>IF($O$7=1,Values!F69,IF($O$7=2,Values!P69,Values!Z69))</f>
        <v>229</v>
      </c>
      <c r="G70" s="124">
        <f>IF($O$7=1,Values!G69,IF($O$7=2,Values!Q69,Values!AA69))</f>
        <v>257</v>
      </c>
      <c r="H70" s="124">
        <f>IF($O$7=1,Values!H69,IF($O$7=2,Values!R69,Values!AB69))</f>
        <v>238</v>
      </c>
      <c r="I70" s="125">
        <f>IF($O$7=1,Values!I69,IF($O$7=2,Values!S69,Values!AC69))</f>
        <v>197</v>
      </c>
      <c r="J70" s="15">
        <f>IF($O$7=1,Values!J69,IF($O$7=2,Values!T69,Values!AD69))</f>
        <v>235</v>
      </c>
      <c r="K70" s="15">
        <f>IF($O$7=1,Values!K69,IF($O$7=2,Values!U69,Values!AE69))</f>
        <v>230</v>
      </c>
      <c r="AA70" s="43"/>
      <c r="AB70" s="185">
        <v>0.60416666666666663</v>
      </c>
      <c r="AC70" s="51">
        <f t="shared" si="1"/>
        <v>222</v>
      </c>
      <c r="AD70" s="51">
        <f t="shared" si="2"/>
        <v>214</v>
      </c>
      <c r="AE70" s="51">
        <f t="shared" si="3"/>
        <v>253</v>
      </c>
      <c r="AF70" s="51">
        <f t="shared" si="4"/>
        <v>229</v>
      </c>
      <c r="AG70" s="51">
        <f t="shared" si="5"/>
        <v>257</v>
      </c>
      <c r="AH70" s="51">
        <f t="shared" si="6"/>
        <v>238</v>
      </c>
      <c r="AI70" s="51">
        <f t="shared" si="6"/>
        <v>197</v>
      </c>
      <c r="AJ70" s="186">
        <f t="shared" si="7"/>
        <v>235</v>
      </c>
      <c r="AK70" s="186">
        <f t="shared" si="8"/>
        <v>230</v>
      </c>
    </row>
    <row r="71" spans="2:37" x14ac:dyDescent="0.35">
      <c r="B71" s="36">
        <v>0.61458333333333326</v>
      </c>
      <c r="C71" s="123">
        <f>IF($O$7=1,Values!C70,IF($O$7=2,Values!M70,Values!W70))</f>
        <v>232</v>
      </c>
      <c r="D71" s="124">
        <f>IF($O$7=1,Values!D70,IF($O$7=2,Values!N70,Values!X70))</f>
        <v>244</v>
      </c>
      <c r="E71" s="124">
        <f>IF($O$7=1,Values!E70,IF($O$7=2,Values!O70,Values!Y70))</f>
        <v>251</v>
      </c>
      <c r="F71" s="124">
        <f>IF($O$7=1,Values!F70,IF($O$7=2,Values!P70,Values!Z70))</f>
        <v>231</v>
      </c>
      <c r="G71" s="124">
        <f>IF($O$7=1,Values!G70,IF($O$7=2,Values!Q70,Values!AA70))</f>
        <v>275</v>
      </c>
      <c r="H71" s="124">
        <f>IF($O$7=1,Values!H70,IF($O$7=2,Values!R70,Values!AB70))</f>
        <v>196</v>
      </c>
      <c r="I71" s="125">
        <f>IF($O$7=1,Values!I70,IF($O$7=2,Values!S70,Values!AC70))</f>
        <v>177</v>
      </c>
      <c r="J71" s="15">
        <f>IF($O$7=1,Values!J70,IF($O$7=2,Values!T70,Values!AD70))</f>
        <v>246.6</v>
      </c>
      <c r="K71" s="15">
        <f>IF($O$7=1,Values!K70,IF($O$7=2,Values!U70,Values!AE70))</f>
        <v>229.42857142857142</v>
      </c>
      <c r="AA71" s="43"/>
      <c r="AB71" s="185">
        <v>0.61458333333333326</v>
      </c>
      <c r="AC71" s="51">
        <f t="shared" si="1"/>
        <v>232</v>
      </c>
      <c r="AD71" s="51">
        <f t="shared" si="2"/>
        <v>244</v>
      </c>
      <c r="AE71" s="51">
        <f t="shared" si="3"/>
        <v>251</v>
      </c>
      <c r="AF71" s="51">
        <f t="shared" si="4"/>
        <v>231</v>
      </c>
      <c r="AG71" s="51">
        <f t="shared" si="5"/>
        <v>275</v>
      </c>
      <c r="AH71" s="51">
        <f t="shared" si="6"/>
        <v>196</v>
      </c>
      <c r="AI71" s="51">
        <f t="shared" si="6"/>
        <v>177</v>
      </c>
      <c r="AJ71" s="186">
        <f t="shared" si="7"/>
        <v>246.6</v>
      </c>
      <c r="AK71" s="186">
        <f t="shared" si="8"/>
        <v>229.42857142857099</v>
      </c>
    </row>
    <row r="72" spans="2:37" x14ac:dyDescent="0.35">
      <c r="B72" s="36">
        <v>0.62499999999999989</v>
      </c>
      <c r="C72" s="123">
        <f>IF($O$7=1,Values!C71,IF($O$7=2,Values!M71,Values!W71))</f>
        <v>234</v>
      </c>
      <c r="D72" s="124">
        <f>IF($O$7=1,Values!D71,IF($O$7=2,Values!N71,Values!X71))</f>
        <v>250</v>
      </c>
      <c r="E72" s="124">
        <f>IF($O$7=1,Values!E71,IF($O$7=2,Values!O71,Values!Y71))</f>
        <v>253</v>
      </c>
      <c r="F72" s="124">
        <f>IF($O$7=1,Values!F71,IF($O$7=2,Values!P71,Values!Z71))</f>
        <v>233</v>
      </c>
      <c r="G72" s="124">
        <f>IF($O$7=1,Values!G71,IF($O$7=2,Values!Q71,Values!AA71))</f>
        <v>259</v>
      </c>
      <c r="H72" s="124">
        <f>IF($O$7=1,Values!H71,IF($O$7=2,Values!R71,Values!AB71))</f>
        <v>220</v>
      </c>
      <c r="I72" s="125">
        <f>IF($O$7=1,Values!I71,IF($O$7=2,Values!S71,Values!AC71))</f>
        <v>170</v>
      </c>
      <c r="J72" s="15">
        <f>IF($O$7=1,Values!J71,IF($O$7=2,Values!T71,Values!AD71))</f>
        <v>245.8</v>
      </c>
      <c r="K72" s="15">
        <f>IF($O$7=1,Values!K71,IF($O$7=2,Values!U71,Values!AE71))</f>
        <v>231.28571428571428</v>
      </c>
      <c r="AA72" s="43"/>
      <c r="AB72" s="185">
        <v>0.62499999999999989</v>
      </c>
      <c r="AC72" s="51">
        <f t="shared" si="1"/>
        <v>234</v>
      </c>
      <c r="AD72" s="51">
        <f t="shared" si="2"/>
        <v>250</v>
      </c>
      <c r="AE72" s="51">
        <f t="shared" si="3"/>
        <v>253</v>
      </c>
      <c r="AF72" s="51">
        <f t="shared" si="4"/>
        <v>233</v>
      </c>
      <c r="AG72" s="51">
        <f t="shared" si="5"/>
        <v>259</v>
      </c>
      <c r="AH72" s="51">
        <f t="shared" si="6"/>
        <v>220</v>
      </c>
      <c r="AI72" s="51">
        <f t="shared" si="6"/>
        <v>170</v>
      </c>
      <c r="AJ72" s="186">
        <f t="shared" si="7"/>
        <v>245.8</v>
      </c>
      <c r="AK72" s="186">
        <f t="shared" si="8"/>
        <v>231.28571428571399</v>
      </c>
    </row>
    <row r="73" spans="2:37" x14ac:dyDescent="0.35">
      <c r="B73" s="36">
        <v>0.63541666666666652</v>
      </c>
      <c r="C73" s="123">
        <f>IF($O$7=1,Values!C72,IF($O$7=2,Values!M72,Values!W72))</f>
        <v>243</v>
      </c>
      <c r="D73" s="124">
        <f>IF($O$7=1,Values!D72,IF($O$7=2,Values!N72,Values!X72))</f>
        <v>239</v>
      </c>
      <c r="E73" s="124">
        <f>IF($O$7=1,Values!E72,IF($O$7=2,Values!O72,Values!Y72))</f>
        <v>242</v>
      </c>
      <c r="F73" s="124">
        <f>IF($O$7=1,Values!F72,IF($O$7=2,Values!P72,Values!Z72))</f>
        <v>252</v>
      </c>
      <c r="G73" s="124">
        <f>IF($O$7=1,Values!G72,IF($O$7=2,Values!Q72,Values!AA72))</f>
        <v>251</v>
      </c>
      <c r="H73" s="124">
        <f>IF($O$7=1,Values!H72,IF($O$7=2,Values!R72,Values!AB72))</f>
        <v>222</v>
      </c>
      <c r="I73" s="125">
        <f>IF($O$7=1,Values!I72,IF($O$7=2,Values!S72,Values!AC72))</f>
        <v>188</v>
      </c>
      <c r="J73" s="15">
        <f>IF($O$7=1,Values!J72,IF($O$7=2,Values!T72,Values!AD72))</f>
        <v>245.4</v>
      </c>
      <c r="K73" s="15">
        <f>IF($O$7=1,Values!K72,IF($O$7=2,Values!U72,Values!AE72))</f>
        <v>233.85714285714286</v>
      </c>
      <c r="AA73" s="43"/>
      <c r="AB73" s="185">
        <v>0.63541666666666652</v>
      </c>
      <c r="AC73" s="51">
        <f t="shared" si="1"/>
        <v>243</v>
      </c>
      <c r="AD73" s="51">
        <f t="shared" si="2"/>
        <v>239</v>
      </c>
      <c r="AE73" s="51">
        <f t="shared" si="3"/>
        <v>242</v>
      </c>
      <c r="AF73" s="51">
        <f t="shared" si="4"/>
        <v>252</v>
      </c>
      <c r="AG73" s="51">
        <f t="shared" si="5"/>
        <v>251</v>
      </c>
      <c r="AH73" s="51">
        <f t="shared" si="6"/>
        <v>222</v>
      </c>
      <c r="AI73" s="51">
        <f t="shared" si="6"/>
        <v>188</v>
      </c>
      <c r="AJ73" s="186">
        <f t="shared" si="7"/>
        <v>245.4</v>
      </c>
      <c r="AK73" s="186">
        <f t="shared" si="8"/>
        <v>233.857142857143</v>
      </c>
    </row>
    <row r="74" spans="2:37" x14ac:dyDescent="0.35">
      <c r="B74" s="36">
        <v>0.64583333333333315</v>
      </c>
      <c r="C74" s="123">
        <f>IF($O$7=1,Values!C73,IF($O$7=2,Values!M73,Values!W73))</f>
        <v>236</v>
      </c>
      <c r="D74" s="124">
        <f>IF($O$7=1,Values!D73,IF($O$7=2,Values!N73,Values!X73))</f>
        <v>269</v>
      </c>
      <c r="E74" s="124">
        <f>IF($O$7=1,Values!E73,IF($O$7=2,Values!O73,Values!Y73))</f>
        <v>291</v>
      </c>
      <c r="F74" s="124">
        <f>IF($O$7=1,Values!F73,IF($O$7=2,Values!P73,Values!Z73))</f>
        <v>248</v>
      </c>
      <c r="G74" s="124">
        <f>IF($O$7=1,Values!G73,IF($O$7=2,Values!Q73,Values!AA73))</f>
        <v>275</v>
      </c>
      <c r="H74" s="124">
        <f>IF($O$7=1,Values!H73,IF($O$7=2,Values!R73,Values!AB73))</f>
        <v>217</v>
      </c>
      <c r="I74" s="125">
        <f>IF($O$7=1,Values!I73,IF($O$7=2,Values!S73,Values!AC73))</f>
        <v>196</v>
      </c>
      <c r="J74" s="15">
        <f>IF($O$7=1,Values!J73,IF($O$7=2,Values!T73,Values!AD73))</f>
        <v>263.8</v>
      </c>
      <c r="K74" s="15">
        <f>IF($O$7=1,Values!K73,IF($O$7=2,Values!U73,Values!AE73))</f>
        <v>247.42857142857142</v>
      </c>
      <c r="AA74" s="43"/>
      <c r="AB74" s="185">
        <v>0.64583333333333315</v>
      </c>
      <c r="AC74" s="51">
        <f t="shared" si="1"/>
        <v>236</v>
      </c>
      <c r="AD74" s="51">
        <f t="shared" si="2"/>
        <v>269</v>
      </c>
      <c r="AE74" s="51">
        <f t="shared" si="3"/>
        <v>291</v>
      </c>
      <c r="AF74" s="51">
        <f t="shared" si="4"/>
        <v>248</v>
      </c>
      <c r="AG74" s="51">
        <f t="shared" si="5"/>
        <v>275</v>
      </c>
      <c r="AH74" s="51">
        <f t="shared" si="6"/>
        <v>217</v>
      </c>
      <c r="AI74" s="51">
        <f t="shared" si="6"/>
        <v>196</v>
      </c>
      <c r="AJ74" s="186">
        <f t="shared" si="7"/>
        <v>263.8</v>
      </c>
      <c r="AK74" s="186">
        <f t="shared" si="8"/>
        <v>247.42857142857099</v>
      </c>
    </row>
    <row r="75" spans="2:37" x14ac:dyDescent="0.35">
      <c r="B75" s="36">
        <v>0.65624999999999978</v>
      </c>
      <c r="C75" s="123">
        <f>IF($O$7=1,Values!C74,IF($O$7=2,Values!M74,Values!W74))</f>
        <v>299</v>
      </c>
      <c r="D75" s="124">
        <f>IF($O$7=1,Values!D74,IF($O$7=2,Values!N74,Values!X74))</f>
        <v>250</v>
      </c>
      <c r="E75" s="124">
        <f>IF($O$7=1,Values!E74,IF($O$7=2,Values!O74,Values!Y74))</f>
        <v>342</v>
      </c>
      <c r="F75" s="124">
        <f>IF($O$7=1,Values!F74,IF($O$7=2,Values!P74,Values!Z74))</f>
        <v>307</v>
      </c>
      <c r="G75" s="124">
        <f>IF($O$7=1,Values!G74,IF($O$7=2,Values!Q74,Values!AA74))</f>
        <v>305</v>
      </c>
      <c r="H75" s="124">
        <f>IF($O$7=1,Values!H74,IF($O$7=2,Values!R74,Values!AB74))</f>
        <v>249</v>
      </c>
      <c r="I75" s="125">
        <f>IF($O$7=1,Values!I74,IF($O$7=2,Values!S74,Values!AC74))</f>
        <v>198</v>
      </c>
      <c r="J75" s="15">
        <f>IF($O$7=1,Values!J74,IF($O$7=2,Values!T74,Values!AD74))</f>
        <v>300.60000000000002</v>
      </c>
      <c r="K75" s="15">
        <f>IF($O$7=1,Values!K74,IF($O$7=2,Values!U74,Values!AE74))</f>
        <v>278.57142857142856</v>
      </c>
      <c r="AA75" s="43"/>
      <c r="AB75" s="185">
        <v>0.65624999999999978</v>
      </c>
      <c r="AC75" s="51">
        <f t="shared" si="1"/>
        <v>299</v>
      </c>
      <c r="AD75" s="51">
        <f t="shared" si="2"/>
        <v>250</v>
      </c>
      <c r="AE75" s="51">
        <f t="shared" si="3"/>
        <v>342</v>
      </c>
      <c r="AF75" s="51">
        <f t="shared" si="4"/>
        <v>307</v>
      </c>
      <c r="AG75" s="51">
        <f t="shared" si="5"/>
        <v>305</v>
      </c>
      <c r="AH75" s="51">
        <f t="shared" si="6"/>
        <v>249</v>
      </c>
      <c r="AI75" s="51">
        <f t="shared" si="6"/>
        <v>198</v>
      </c>
      <c r="AJ75" s="186">
        <f t="shared" si="7"/>
        <v>300.60000000000002</v>
      </c>
      <c r="AK75" s="186">
        <f t="shared" si="8"/>
        <v>278.57142857142901</v>
      </c>
    </row>
    <row r="76" spans="2:37" x14ac:dyDescent="0.35">
      <c r="B76" s="36">
        <v>0.66666666666666663</v>
      </c>
      <c r="C76" s="123">
        <f>IF($O$7=1,Values!C75,IF($O$7=2,Values!M75,Values!W75))</f>
        <v>262</v>
      </c>
      <c r="D76" s="124">
        <f>IF($O$7=1,Values!D75,IF($O$7=2,Values!N75,Values!X75))</f>
        <v>253</v>
      </c>
      <c r="E76" s="124">
        <f>IF($O$7=1,Values!E75,IF($O$7=2,Values!O75,Values!Y75))</f>
        <v>278</v>
      </c>
      <c r="F76" s="124">
        <f>IF($O$7=1,Values!F75,IF($O$7=2,Values!P75,Values!Z75))</f>
        <v>249</v>
      </c>
      <c r="G76" s="124">
        <f>IF($O$7=1,Values!G75,IF($O$7=2,Values!Q75,Values!AA75))</f>
        <v>289</v>
      </c>
      <c r="H76" s="124">
        <f>IF($O$7=1,Values!H75,IF($O$7=2,Values!R75,Values!AB75))</f>
        <v>233</v>
      </c>
      <c r="I76" s="125">
        <f>IF($O$7=1,Values!I75,IF($O$7=2,Values!S75,Values!AC75))</f>
        <v>186</v>
      </c>
      <c r="J76" s="15">
        <f>IF($O$7=1,Values!J75,IF($O$7=2,Values!T75,Values!AD75))</f>
        <v>266.2</v>
      </c>
      <c r="K76" s="15">
        <f>IF($O$7=1,Values!K75,IF($O$7=2,Values!U75,Values!AE75))</f>
        <v>250</v>
      </c>
      <c r="AA76" s="43"/>
      <c r="AB76" s="185">
        <v>0.66666666666666663</v>
      </c>
      <c r="AC76" s="51">
        <f t="shared" si="1"/>
        <v>262</v>
      </c>
      <c r="AD76" s="51">
        <f t="shared" si="2"/>
        <v>253</v>
      </c>
      <c r="AE76" s="51">
        <f t="shared" si="3"/>
        <v>278</v>
      </c>
      <c r="AF76" s="51">
        <f t="shared" si="4"/>
        <v>249</v>
      </c>
      <c r="AG76" s="51">
        <f t="shared" si="5"/>
        <v>289</v>
      </c>
      <c r="AH76" s="51">
        <f t="shared" si="6"/>
        <v>233</v>
      </c>
      <c r="AI76" s="51">
        <f t="shared" si="6"/>
        <v>186</v>
      </c>
      <c r="AJ76" s="186">
        <f t="shared" ref="AJ76:AJ107" si="9">IFERROR(VALUE(0&amp;SUBSTITUTE(J76,"*","")),"-")</f>
        <v>266.2</v>
      </c>
      <c r="AK76" s="186">
        <f t="shared" ref="AK76:AK107" si="10">IFERROR(VALUE(0&amp;SUBSTITUTE(K76,"*","")),"-")</f>
        <v>250</v>
      </c>
    </row>
    <row r="77" spans="2:37" x14ac:dyDescent="0.35">
      <c r="B77" s="36">
        <v>0.67708333333333304</v>
      </c>
      <c r="C77" s="123">
        <f>IF($O$7=1,Values!C76,IF($O$7=2,Values!M76,Values!W76))</f>
        <v>218</v>
      </c>
      <c r="D77" s="124">
        <f>IF($O$7=1,Values!D76,IF($O$7=2,Values!N76,Values!X76))</f>
        <v>254</v>
      </c>
      <c r="E77" s="124">
        <f>IF($O$7=1,Values!E76,IF($O$7=2,Values!O76,Values!Y76))</f>
        <v>265</v>
      </c>
      <c r="F77" s="124">
        <f>IF($O$7=1,Values!F76,IF($O$7=2,Values!P76,Values!Z76))</f>
        <v>291</v>
      </c>
      <c r="G77" s="124">
        <f>IF($O$7=1,Values!G76,IF($O$7=2,Values!Q76,Values!AA76))</f>
        <v>259</v>
      </c>
      <c r="H77" s="124">
        <f>IF($O$7=1,Values!H76,IF($O$7=2,Values!R76,Values!AB76))</f>
        <v>233</v>
      </c>
      <c r="I77" s="125">
        <f>IF($O$7=1,Values!I76,IF($O$7=2,Values!S76,Values!AC76))</f>
        <v>180</v>
      </c>
      <c r="J77" s="15">
        <f>IF($O$7=1,Values!J76,IF($O$7=2,Values!T76,Values!AD76))</f>
        <v>257.39999999999998</v>
      </c>
      <c r="K77" s="15">
        <f>IF($O$7=1,Values!K76,IF($O$7=2,Values!U76,Values!AE76))</f>
        <v>242.85714285714286</v>
      </c>
      <c r="AA77" s="43"/>
      <c r="AB77" s="185">
        <v>0.67708333333333304</v>
      </c>
      <c r="AC77" s="51">
        <f t="shared" ref="AC77:AC107" si="11">IFERROR(VALUE(0&amp;SUBSTITUTE(C77,"*","")),"-")</f>
        <v>218</v>
      </c>
      <c r="AD77" s="51">
        <f t="shared" ref="AD77:AD107" si="12">IFERROR(VALUE(0&amp;SUBSTITUTE(D77,"*","")),"-")</f>
        <v>254</v>
      </c>
      <c r="AE77" s="51">
        <f t="shared" ref="AE77:AE107" si="13">IFERROR(VALUE(0&amp;SUBSTITUTE(E77,"*","")),"-")</f>
        <v>265</v>
      </c>
      <c r="AF77" s="51">
        <f t="shared" ref="AF77:AF107" si="14">IFERROR(VALUE(0&amp;SUBSTITUTE(F77,"*","")),"-")</f>
        <v>291</v>
      </c>
      <c r="AG77" s="51">
        <f t="shared" ref="AG77:AG107" si="15">IFERROR(VALUE(0&amp;SUBSTITUTE(G77,"*","")),"-")</f>
        <v>259</v>
      </c>
      <c r="AH77" s="51">
        <f t="shared" ref="AH77:AI107" si="16">IFERROR(VALUE(0&amp;SUBSTITUTE(H77,"*","")),"-")</f>
        <v>233</v>
      </c>
      <c r="AI77" s="51">
        <f t="shared" si="16"/>
        <v>180</v>
      </c>
      <c r="AJ77" s="186">
        <f t="shared" si="9"/>
        <v>257.39999999999998</v>
      </c>
      <c r="AK77" s="186">
        <f t="shared" si="10"/>
        <v>242.857142857143</v>
      </c>
    </row>
    <row r="78" spans="2:37" x14ac:dyDescent="0.35">
      <c r="B78" s="36">
        <v>0.68749999999999967</v>
      </c>
      <c r="C78" s="123">
        <f>IF($O$7=1,Values!C77,IF($O$7=2,Values!M77,Values!W77))</f>
        <v>254</v>
      </c>
      <c r="D78" s="124">
        <f>IF($O$7=1,Values!D77,IF($O$7=2,Values!N77,Values!X77))</f>
        <v>303</v>
      </c>
      <c r="E78" s="124">
        <f>IF($O$7=1,Values!E77,IF($O$7=2,Values!O77,Values!Y77))</f>
        <v>289</v>
      </c>
      <c r="F78" s="124">
        <f>IF($O$7=1,Values!F77,IF($O$7=2,Values!P77,Values!Z77))</f>
        <v>243</v>
      </c>
      <c r="G78" s="124">
        <f>IF($O$7=1,Values!G77,IF($O$7=2,Values!Q77,Values!AA77))</f>
        <v>271</v>
      </c>
      <c r="H78" s="124">
        <f>IF($O$7=1,Values!H77,IF($O$7=2,Values!R77,Values!AB77))</f>
        <v>221</v>
      </c>
      <c r="I78" s="125">
        <f>IF($O$7=1,Values!I77,IF($O$7=2,Values!S77,Values!AC77))</f>
        <v>179</v>
      </c>
      <c r="J78" s="15">
        <f>IF($O$7=1,Values!J77,IF($O$7=2,Values!T77,Values!AD77))</f>
        <v>272</v>
      </c>
      <c r="K78" s="15">
        <f>IF($O$7=1,Values!K77,IF($O$7=2,Values!U77,Values!AE77))</f>
        <v>251.42857142857142</v>
      </c>
      <c r="AA78" s="43"/>
      <c r="AB78" s="185">
        <v>0.68749999999999967</v>
      </c>
      <c r="AC78" s="51">
        <f t="shared" si="11"/>
        <v>254</v>
      </c>
      <c r="AD78" s="51">
        <f t="shared" si="12"/>
        <v>303</v>
      </c>
      <c r="AE78" s="51">
        <f t="shared" si="13"/>
        <v>289</v>
      </c>
      <c r="AF78" s="51">
        <f t="shared" si="14"/>
        <v>243</v>
      </c>
      <c r="AG78" s="51">
        <f t="shared" si="15"/>
        <v>271</v>
      </c>
      <c r="AH78" s="51">
        <f t="shared" si="16"/>
        <v>221</v>
      </c>
      <c r="AI78" s="51">
        <f t="shared" si="16"/>
        <v>179</v>
      </c>
      <c r="AJ78" s="186">
        <f t="shared" si="9"/>
        <v>272</v>
      </c>
      <c r="AK78" s="186">
        <f t="shared" si="10"/>
        <v>251.42857142857099</v>
      </c>
    </row>
    <row r="79" spans="2:37" x14ac:dyDescent="0.35">
      <c r="B79" s="36">
        <v>0.69791666666666663</v>
      </c>
      <c r="C79" s="123">
        <f>IF($O$7=1,Values!C78,IF($O$7=2,Values!M78,Values!W78))</f>
        <v>262</v>
      </c>
      <c r="D79" s="124">
        <f>IF($O$7=1,Values!D78,IF($O$7=2,Values!N78,Values!X78))</f>
        <v>276</v>
      </c>
      <c r="E79" s="124">
        <f>IF($O$7=1,Values!E78,IF($O$7=2,Values!O78,Values!Y78))</f>
        <v>256</v>
      </c>
      <c r="F79" s="124">
        <f>IF($O$7=1,Values!F78,IF($O$7=2,Values!P78,Values!Z78))</f>
        <v>252</v>
      </c>
      <c r="G79" s="124">
        <f>IF($O$7=1,Values!G78,IF($O$7=2,Values!Q78,Values!AA78))</f>
        <v>272</v>
      </c>
      <c r="H79" s="124">
        <f>IF($O$7=1,Values!H78,IF($O$7=2,Values!R78,Values!AB78))</f>
        <v>219</v>
      </c>
      <c r="I79" s="125">
        <f>IF($O$7=1,Values!I78,IF($O$7=2,Values!S78,Values!AC78))</f>
        <v>198</v>
      </c>
      <c r="J79" s="15">
        <f>IF($O$7=1,Values!J78,IF($O$7=2,Values!T78,Values!AD78))</f>
        <v>263.60000000000002</v>
      </c>
      <c r="K79" s="15">
        <f>IF($O$7=1,Values!K78,IF($O$7=2,Values!U78,Values!AE78))</f>
        <v>247.85714285714286</v>
      </c>
      <c r="AA79" s="43"/>
      <c r="AB79" s="185">
        <v>0.69791666666666663</v>
      </c>
      <c r="AC79" s="51">
        <f t="shared" si="11"/>
        <v>262</v>
      </c>
      <c r="AD79" s="51">
        <f t="shared" si="12"/>
        <v>276</v>
      </c>
      <c r="AE79" s="51">
        <f t="shared" si="13"/>
        <v>256</v>
      </c>
      <c r="AF79" s="51">
        <f t="shared" si="14"/>
        <v>252</v>
      </c>
      <c r="AG79" s="51">
        <f t="shared" si="15"/>
        <v>272</v>
      </c>
      <c r="AH79" s="51">
        <f t="shared" si="16"/>
        <v>219</v>
      </c>
      <c r="AI79" s="51">
        <f t="shared" si="16"/>
        <v>198</v>
      </c>
      <c r="AJ79" s="186">
        <f t="shared" si="9"/>
        <v>263.60000000000002</v>
      </c>
      <c r="AK79" s="186">
        <f t="shared" si="10"/>
        <v>247.857142857143</v>
      </c>
    </row>
    <row r="80" spans="2:37" x14ac:dyDescent="0.35">
      <c r="B80" s="36">
        <v>0.70833333333333293</v>
      </c>
      <c r="C80" s="123">
        <f>IF($O$7=1,Values!C79,IF($O$7=2,Values!M79,Values!W79))</f>
        <v>239</v>
      </c>
      <c r="D80" s="124">
        <f>IF($O$7=1,Values!D79,IF($O$7=2,Values!N79,Values!X79))</f>
        <v>251</v>
      </c>
      <c r="E80" s="124">
        <f>IF($O$7=1,Values!E79,IF($O$7=2,Values!O79,Values!Y79))</f>
        <v>297</v>
      </c>
      <c r="F80" s="124">
        <f>IF($O$7=1,Values!F79,IF($O$7=2,Values!P79,Values!Z79))</f>
        <v>292</v>
      </c>
      <c r="G80" s="124">
        <f>IF($O$7=1,Values!G79,IF($O$7=2,Values!Q79,Values!AA79))</f>
        <v>268</v>
      </c>
      <c r="H80" s="124">
        <f>IF($O$7=1,Values!H79,IF($O$7=2,Values!R79,Values!AB79))</f>
        <v>228</v>
      </c>
      <c r="I80" s="125">
        <f>IF($O$7=1,Values!I79,IF($O$7=2,Values!S79,Values!AC79))</f>
        <v>182</v>
      </c>
      <c r="J80" s="15">
        <f>IF($O$7=1,Values!J79,IF($O$7=2,Values!T79,Values!AD79))</f>
        <v>269.39999999999998</v>
      </c>
      <c r="K80" s="15">
        <f>IF($O$7=1,Values!K79,IF($O$7=2,Values!U79,Values!AE79))</f>
        <v>251</v>
      </c>
      <c r="AA80" s="43"/>
      <c r="AB80" s="185">
        <v>0.70833333333333293</v>
      </c>
      <c r="AC80" s="51">
        <f t="shared" si="11"/>
        <v>239</v>
      </c>
      <c r="AD80" s="51">
        <f t="shared" si="12"/>
        <v>251</v>
      </c>
      <c r="AE80" s="51">
        <f t="shared" si="13"/>
        <v>297</v>
      </c>
      <c r="AF80" s="51">
        <f t="shared" si="14"/>
        <v>292</v>
      </c>
      <c r="AG80" s="51">
        <f t="shared" si="15"/>
        <v>268</v>
      </c>
      <c r="AH80" s="51">
        <f t="shared" si="16"/>
        <v>228</v>
      </c>
      <c r="AI80" s="51">
        <f t="shared" si="16"/>
        <v>182</v>
      </c>
      <c r="AJ80" s="186">
        <f t="shared" si="9"/>
        <v>269.39999999999998</v>
      </c>
      <c r="AK80" s="186">
        <f t="shared" si="10"/>
        <v>251</v>
      </c>
    </row>
    <row r="81" spans="2:37" x14ac:dyDescent="0.35">
      <c r="B81" s="36">
        <v>0.71874999999999956</v>
      </c>
      <c r="C81" s="123">
        <f>IF($O$7=1,Values!C80,IF($O$7=2,Values!M80,Values!W80))</f>
        <v>259</v>
      </c>
      <c r="D81" s="124">
        <f>IF($O$7=1,Values!D80,IF($O$7=2,Values!N80,Values!X80))</f>
        <v>258</v>
      </c>
      <c r="E81" s="124">
        <f>IF($O$7=1,Values!E80,IF($O$7=2,Values!O80,Values!Y80))</f>
        <v>262</v>
      </c>
      <c r="F81" s="124">
        <f>IF($O$7=1,Values!F80,IF($O$7=2,Values!P80,Values!Z80))</f>
        <v>288</v>
      </c>
      <c r="G81" s="124">
        <f>IF($O$7=1,Values!G80,IF($O$7=2,Values!Q80,Values!AA80))</f>
        <v>265</v>
      </c>
      <c r="H81" s="124">
        <f>IF($O$7=1,Values!H80,IF($O$7=2,Values!R80,Values!AB80))</f>
        <v>227</v>
      </c>
      <c r="I81" s="125">
        <f>IF($O$7=1,Values!I80,IF($O$7=2,Values!S80,Values!AC80))</f>
        <v>185</v>
      </c>
      <c r="J81" s="15">
        <f>IF($O$7=1,Values!J80,IF($O$7=2,Values!T80,Values!AD80))</f>
        <v>266.39999999999998</v>
      </c>
      <c r="K81" s="15">
        <f>IF($O$7=1,Values!K80,IF($O$7=2,Values!U80,Values!AE80))</f>
        <v>249.14285714285714</v>
      </c>
      <c r="AA81" s="43"/>
      <c r="AB81" s="185">
        <v>0.71874999999999956</v>
      </c>
      <c r="AC81" s="51">
        <f t="shared" si="11"/>
        <v>259</v>
      </c>
      <c r="AD81" s="51">
        <f t="shared" si="12"/>
        <v>258</v>
      </c>
      <c r="AE81" s="51">
        <f t="shared" si="13"/>
        <v>262</v>
      </c>
      <c r="AF81" s="51">
        <f t="shared" si="14"/>
        <v>288</v>
      </c>
      <c r="AG81" s="51">
        <f t="shared" si="15"/>
        <v>265</v>
      </c>
      <c r="AH81" s="51">
        <f t="shared" si="16"/>
        <v>227</v>
      </c>
      <c r="AI81" s="51">
        <f t="shared" si="16"/>
        <v>185</v>
      </c>
      <c r="AJ81" s="186">
        <f t="shared" si="9"/>
        <v>266.39999999999998</v>
      </c>
      <c r="AK81" s="186">
        <f t="shared" si="10"/>
        <v>249.142857142857</v>
      </c>
    </row>
    <row r="82" spans="2:37" x14ac:dyDescent="0.35">
      <c r="B82" s="36">
        <v>0.72916666666666663</v>
      </c>
      <c r="C82" s="123">
        <f>IF($O$7=1,Values!C81,IF($O$7=2,Values!M81,Values!W81))</f>
        <v>240</v>
      </c>
      <c r="D82" s="124">
        <f>IF($O$7=1,Values!D81,IF($O$7=2,Values!N81,Values!X81))</f>
        <v>253</v>
      </c>
      <c r="E82" s="124">
        <f>IF($O$7=1,Values!E81,IF($O$7=2,Values!O81,Values!Y81))</f>
        <v>263</v>
      </c>
      <c r="F82" s="124">
        <f>IF($O$7=1,Values!F81,IF($O$7=2,Values!P81,Values!Z81))</f>
        <v>266</v>
      </c>
      <c r="G82" s="124">
        <f>IF($O$7=1,Values!G81,IF($O$7=2,Values!Q81,Values!AA81))</f>
        <v>245</v>
      </c>
      <c r="H82" s="124">
        <f>IF($O$7=1,Values!H81,IF($O$7=2,Values!R81,Values!AB81))</f>
        <v>206</v>
      </c>
      <c r="I82" s="125">
        <f>IF($O$7=1,Values!I81,IF($O$7=2,Values!S81,Values!AC81))</f>
        <v>166</v>
      </c>
      <c r="J82" s="15">
        <f>IF($O$7=1,Values!J81,IF($O$7=2,Values!T81,Values!AD81))</f>
        <v>253.4</v>
      </c>
      <c r="K82" s="15">
        <f>IF($O$7=1,Values!K81,IF($O$7=2,Values!U81,Values!AE81))</f>
        <v>234.14285714285714</v>
      </c>
      <c r="AA82" s="43"/>
      <c r="AB82" s="185">
        <v>0.72916666666666663</v>
      </c>
      <c r="AC82" s="51">
        <f t="shared" si="11"/>
        <v>240</v>
      </c>
      <c r="AD82" s="51">
        <f t="shared" si="12"/>
        <v>253</v>
      </c>
      <c r="AE82" s="51">
        <f t="shared" si="13"/>
        <v>263</v>
      </c>
      <c r="AF82" s="51">
        <f t="shared" si="14"/>
        <v>266</v>
      </c>
      <c r="AG82" s="51">
        <f t="shared" si="15"/>
        <v>245</v>
      </c>
      <c r="AH82" s="51">
        <f t="shared" si="16"/>
        <v>206</v>
      </c>
      <c r="AI82" s="51">
        <f t="shared" si="16"/>
        <v>166</v>
      </c>
      <c r="AJ82" s="186">
        <f t="shared" si="9"/>
        <v>253.4</v>
      </c>
      <c r="AK82" s="186">
        <f t="shared" si="10"/>
        <v>234.142857142857</v>
      </c>
    </row>
    <row r="83" spans="2:37" x14ac:dyDescent="0.35">
      <c r="B83" s="36">
        <v>0.73958333333333282</v>
      </c>
      <c r="C83" s="123">
        <f>IF($O$7=1,Values!C82,IF($O$7=2,Values!M82,Values!W82))</f>
        <v>217</v>
      </c>
      <c r="D83" s="124">
        <f>IF($O$7=1,Values!D82,IF($O$7=2,Values!N82,Values!X82))</f>
        <v>248</v>
      </c>
      <c r="E83" s="124">
        <f>IF($O$7=1,Values!E82,IF($O$7=2,Values!O82,Values!Y82))</f>
        <v>254</v>
      </c>
      <c r="F83" s="124">
        <f>IF($O$7=1,Values!F82,IF($O$7=2,Values!P82,Values!Z82))</f>
        <v>238</v>
      </c>
      <c r="G83" s="124">
        <f>IF($O$7=1,Values!G82,IF($O$7=2,Values!Q82,Values!AA82))</f>
        <v>268</v>
      </c>
      <c r="H83" s="124">
        <f>IF($O$7=1,Values!H82,IF($O$7=2,Values!R82,Values!AB82))</f>
        <v>212</v>
      </c>
      <c r="I83" s="125">
        <f>IF($O$7=1,Values!I82,IF($O$7=2,Values!S82,Values!AC82))</f>
        <v>179</v>
      </c>
      <c r="J83" s="15">
        <f>IF($O$7=1,Values!J82,IF($O$7=2,Values!T82,Values!AD82))</f>
        <v>245</v>
      </c>
      <c r="K83" s="15">
        <f>IF($O$7=1,Values!K82,IF($O$7=2,Values!U82,Values!AE82))</f>
        <v>230.85714285714286</v>
      </c>
      <c r="AA83" s="43"/>
      <c r="AB83" s="185">
        <v>0.73958333333333282</v>
      </c>
      <c r="AC83" s="51">
        <f t="shared" si="11"/>
        <v>217</v>
      </c>
      <c r="AD83" s="51">
        <f t="shared" si="12"/>
        <v>248</v>
      </c>
      <c r="AE83" s="51">
        <f t="shared" si="13"/>
        <v>254</v>
      </c>
      <c r="AF83" s="51">
        <f t="shared" si="14"/>
        <v>238</v>
      </c>
      <c r="AG83" s="51">
        <f t="shared" si="15"/>
        <v>268</v>
      </c>
      <c r="AH83" s="51">
        <f t="shared" si="16"/>
        <v>212</v>
      </c>
      <c r="AI83" s="51">
        <f t="shared" si="16"/>
        <v>179</v>
      </c>
      <c r="AJ83" s="186">
        <f t="shared" si="9"/>
        <v>245</v>
      </c>
      <c r="AK83" s="186">
        <f t="shared" si="10"/>
        <v>230.857142857143</v>
      </c>
    </row>
    <row r="84" spans="2:37" x14ac:dyDescent="0.35">
      <c r="B84" s="36">
        <v>0.75</v>
      </c>
      <c r="C84" s="123">
        <f>IF($O$7=1,Values!C83,IF($O$7=2,Values!M83,Values!W83))</f>
        <v>254</v>
      </c>
      <c r="D84" s="124">
        <f>IF($O$7=1,Values!D83,IF($O$7=2,Values!N83,Values!X83))</f>
        <v>266</v>
      </c>
      <c r="E84" s="124">
        <f>IF($O$7=1,Values!E83,IF($O$7=2,Values!O83,Values!Y83))</f>
        <v>251</v>
      </c>
      <c r="F84" s="124">
        <f>IF($O$7=1,Values!F83,IF($O$7=2,Values!P83,Values!Z83))</f>
        <v>224</v>
      </c>
      <c r="G84" s="124">
        <f>IF($O$7=1,Values!G83,IF($O$7=2,Values!Q83,Values!AA83))</f>
        <v>254</v>
      </c>
      <c r="H84" s="124">
        <f>IF($O$7=1,Values!H83,IF($O$7=2,Values!R83,Values!AB83))</f>
        <v>221</v>
      </c>
      <c r="I84" s="125">
        <f>IF($O$7=1,Values!I83,IF($O$7=2,Values!S83,Values!AC83))</f>
        <v>154</v>
      </c>
      <c r="J84" s="15">
        <f>IF($O$7=1,Values!J83,IF($O$7=2,Values!T83,Values!AD83))</f>
        <v>249.8</v>
      </c>
      <c r="K84" s="15">
        <f>IF($O$7=1,Values!K83,IF($O$7=2,Values!U83,Values!AE83))</f>
        <v>232</v>
      </c>
      <c r="AA84" s="43"/>
      <c r="AB84" s="185">
        <v>0.75</v>
      </c>
      <c r="AC84" s="51">
        <f t="shared" si="11"/>
        <v>254</v>
      </c>
      <c r="AD84" s="51">
        <f t="shared" si="12"/>
        <v>266</v>
      </c>
      <c r="AE84" s="51">
        <f t="shared" si="13"/>
        <v>251</v>
      </c>
      <c r="AF84" s="51">
        <f t="shared" si="14"/>
        <v>224</v>
      </c>
      <c r="AG84" s="51">
        <f t="shared" si="15"/>
        <v>254</v>
      </c>
      <c r="AH84" s="51">
        <f t="shared" si="16"/>
        <v>221</v>
      </c>
      <c r="AI84" s="51">
        <f t="shared" si="16"/>
        <v>154</v>
      </c>
      <c r="AJ84" s="186">
        <f t="shared" si="9"/>
        <v>249.8</v>
      </c>
      <c r="AK84" s="186">
        <f t="shared" si="10"/>
        <v>232</v>
      </c>
    </row>
    <row r="85" spans="2:37" x14ac:dyDescent="0.35">
      <c r="B85" s="36">
        <v>0.76041666666666663</v>
      </c>
      <c r="C85" s="123">
        <f>IF($O$7=1,Values!C84,IF($O$7=2,Values!M84,Values!W84))</f>
        <v>212</v>
      </c>
      <c r="D85" s="124">
        <f>IF($O$7=1,Values!D84,IF($O$7=2,Values!N84,Values!X84))</f>
        <v>255</v>
      </c>
      <c r="E85" s="124">
        <f>IF($O$7=1,Values!E84,IF($O$7=2,Values!O84,Values!Y84))</f>
        <v>199</v>
      </c>
      <c r="F85" s="124">
        <f>IF($O$7=1,Values!F84,IF($O$7=2,Values!P84,Values!Z84))</f>
        <v>255</v>
      </c>
      <c r="G85" s="124">
        <f>IF($O$7=1,Values!G84,IF($O$7=2,Values!Q84,Values!AA84))</f>
        <v>235</v>
      </c>
      <c r="H85" s="124">
        <f>IF($O$7=1,Values!H84,IF($O$7=2,Values!R84,Values!AB84))</f>
        <v>201</v>
      </c>
      <c r="I85" s="125">
        <f>IF($O$7=1,Values!I84,IF($O$7=2,Values!S84,Values!AC84))</f>
        <v>163</v>
      </c>
      <c r="J85" s="15">
        <f>IF($O$7=1,Values!J84,IF($O$7=2,Values!T84,Values!AD84))</f>
        <v>231.2</v>
      </c>
      <c r="K85" s="15">
        <f>IF($O$7=1,Values!K84,IF($O$7=2,Values!U84,Values!AE84))</f>
        <v>217.14285714285714</v>
      </c>
      <c r="AA85" s="43"/>
      <c r="AB85" s="185">
        <v>0.76041666666666663</v>
      </c>
      <c r="AC85" s="51">
        <f t="shared" si="11"/>
        <v>212</v>
      </c>
      <c r="AD85" s="51">
        <f t="shared" si="12"/>
        <v>255</v>
      </c>
      <c r="AE85" s="51">
        <f t="shared" si="13"/>
        <v>199</v>
      </c>
      <c r="AF85" s="51">
        <f t="shared" si="14"/>
        <v>255</v>
      </c>
      <c r="AG85" s="51">
        <f t="shared" si="15"/>
        <v>235</v>
      </c>
      <c r="AH85" s="51">
        <f t="shared" si="16"/>
        <v>201</v>
      </c>
      <c r="AI85" s="51">
        <f t="shared" si="16"/>
        <v>163</v>
      </c>
      <c r="AJ85" s="186">
        <f t="shared" si="9"/>
        <v>231.2</v>
      </c>
      <c r="AK85" s="186">
        <f t="shared" si="10"/>
        <v>217.142857142857</v>
      </c>
    </row>
    <row r="86" spans="2:37" x14ac:dyDescent="0.35">
      <c r="B86" s="36">
        <v>0.7708333333333327</v>
      </c>
      <c r="C86" s="123">
        <f>IF($O$7=1,Values!C85,IF($O$7=2,Values!M85,Values!W85))</f>
        <v>204</v>
      </c>
      <c r="D86" s="124">
        <f>IF($O$7=1,Values!D85,IF($O$7=2,Values!N85,Values!X85))</f>
        <v>230</v>
      </c>
      <c r="E86" s="124">
        <f>IF($O$7=1,Values!E85,IF($O$7=2,Values!O85,Values!Y85))</f>
        <v>229</v>
      </c>
      <c r="F86" s="124">
        <f>IF($O$7=1,Values!F85,IF($O$7=2,Values!P85,Values!Z85))</f>
        <v>212</v>
      </c>
      <c r="G86" s="124">
        <f>IF($O$7=1,Values!G85,IF($O$7=2,Values!Q85,Values!AA85))</f>
        <v>225</v>
      </c>
      <c r="H86" s="124">
        <f>IF($O$7=1,Values!H85,IF($O$7=2,Values!R85,Values!AB85))</f>
        <v>208</v>
      </c>
      <c r="I86" s="125">
        <f>IF($O$7=1,Values!I85,IF($O$7=2,Values!S85,Values!AC85))</f>
        <v>156</v>
      </c>
      <c r="J86" s="15">
        <f>IF($O$7=1,Values!J85,IF($O$7=2,Values!T85,Values!AD85))</f>
        <v>220</v>
      </c>
      <c r="K86" s="15">
        <f>IF($O$7=1,Values!K85,IF($O$7=2,Values!U85,Values!AE85))</f>
        <v>209.14285714285714</v>
      </c>
      <c r="AA86" s="43"/>
      <c r="AB86" s="185">
        <v>0.7708333333333327</v>
      </c>
      <c r="AC86" s="51">
        <f t="shared" si="11"/>
        <v>204</v>
      </c>
      <c r="AD86" s="51">
        <f t="shared" si="12"/>
        <v>230</v>
      </c>
      <c r="AE86" s="51">
        <f t="shared" si="13"/>
        <v>229</v>
      </c>
      <c r="AF86" s="51">
        <f t="shared" si="14"/>
        <v>212</v>
      </c>
      <c r="AG86" s="51">
        <f t="shared" si="15"/>
        <v>225</v>
      </c>
      <c r="AH86" s="51">
        <f t="shared" si="16"/>
        <v>208</v>
      </c>
      <c r="AI86" s="51">
        <f t="shared" si="16"/>
        <v>156</v>
      </c>
      <c r="AJ86" s="186">
        <f t="shared" si="9"/>
        <v>220</v>
      </c>
      <c r="AK86" s="186">
        <f t="shared" si="10"/>
        <v>209.142857142857</v>
      </c>
    </row>
    <row r="87" spans="2:37" x14ac:dyDescent="0.35">
      <c r="B87" s="36">
        <v>0.78125</v>
      </c>
      <c r="C87" s="123">
        <f>IF($O$7=1,Values!C86,IF($O$7=2,Values!M86,Values!W86))</f>
        <v>183</v>
      </c>
      <c r="D87" s="124">
        <f>IF($O$7=1,Values!D86,IF($O$7=2,Values!N86,Values!X86))</f>
        <v>218</v>
      </c>
      <c r="E87" s="124">
        <f>IF($O$7=1,Values!E86,IF($O$7=2,Values!O86,Values!Y86))</f>
        <v>210</v>
      </c>
      <c r="F87" s="124">
        <f>IF($O$7=1,Values!F86,IF($O$7=2,Values!P86,Values!Z86))</f>
        <v>230</v>
      </c>
      <c r="G87" s="124">
        <f>IF($O$7=1,Values!G86,IF($O$7=2,Values!Q86,Values!AA86))</f>
        <v>226</v>
      </c>
      <c r="H87" s="124">
        <f>IF($O$7=1,Values!H86,IF($O$7=2,Values!R86,Values!AB86))</f>
        <v>229</v>
      </c>
      <c r="I87" s="125">
        <f>IF($O$7=1,Values!I86,IF($O$7=2,Values!S86,Values!AC86))</f>
        <v>152</v>
      </c>
      <c r="J87" s="15">
        <f>IF($O$7=1,Values!J86,IF($O$7=2,Values!T86,Values!AD86))</f>
        <v>213.4</v>
      </c>
      <c r="K87" s="15">
        <f>IF($O$7=1,Values!K86,IF($O$7=2,Values!U86,Values!AE86))</f>
        <v>206.85714285714286</v>
      </c>
      <c r="AA87" s="43"/>
      <c r="AB87" s="185">
        <v>0.78125</v>
      </c>
      <c r="AC87" s="51">
        <f t="shared" si="11"/>
        <v>183</v>
      </c>
      <c r="AD87" s="51">
        <f t="shared" si="12"/>
        <v>218</v>
      </c>
      <c r="AE87" s="51">
        <f t="shared" si="13"/>
        <v>210</v>
      </c>
      <c r="AF87" s="51">
        <f t="shared" si="14"/>
        <v>230</v>
      </c>
      <c r="AG87" s="51">
        <f t="shared" si="15"/>
        <v>226</v>
      </c>
      <c r="AH87" s="51">
        <f t="shared" si="16"/>
        <v>229</v>
      </c>
      <c r="AI87" s="51">
        <f t="shared" si="16"/>
        <v>152</v>
      </c>
      <c r="AJ87" s="186">
        <f t="shared" si="9"/>
        <v>213.4</v>
      </c>
      <c r="AK87" s="186">
        <f t="shared" si="10"/>
        <v>206.857142857143</v>
      </c>
    </row>
    <row r="88" spans="2:37" x14ac:dyDescent="0.35">
      <c r="B88" s="36">
        <v>0.79166666666666663</v>
      </c>
      <c r="C88" s="123">
        <f>IF($O$7=1,Values!C87,IF($O$7=2,Values!M87,Values!W87))</f>
        <v>183</v>
      </c>
      <c r="D88" s="124">
        <f>IF($O$7=1,Values!D87,IF($O$7=2,Values!N87,Values!X87))</f>
        <v>197</v>
      </c>
      <c r="E88" s="124">
        <f>IF($O$7=1,Values!E87,IF($O$7=2,Values!O87,Values!Y87))</f>
        <v>189</v>
      </c>
      <c r="F88" s="124">
        <f>IF($O$7=1,Values!F87,IF($O$7=2,Values!P87,Values!Z87))</f>
        <v>241</v>
      </c>
      <c r="G88" s="124">
        <f>IF($O$7=1,Values!G87,IF($O$7=2,Values!Q87,Values!AA87))</f>
        <v>213</v>
      </c>
      <c r="H88" s="124">
        <f>IF($O$7=1,Values!H87,IF($O$7=2,Values!R87,Values!AB87))</f>
        <v>223</v>
      </c>
      <c r="I88" s="125">
        <f>IF($O$7=1,Values!I87,IF($O$7=2,Values!S87,Values!AC87))</f>
        <v>157</v>
      </c>
      <c r="J88" s="15">
        <f>IF($O$7=1,Values!J87,IF($O$7=2,Values!T87,Values!AD87))</f>
        <v>204.6</v>
      </c>
      <c r="K88" s="15">
        <f>IF($O$7=1,Values!K87,IF($O$7=2,Values!U87,Values!AE87))</f>
        <v>200.42857142857142</v>
      </c>
      <c r="AA88" s="43"/>
      <c r="AB88" s="185">
        <v>0.79166666666666663</v>
      </c>
      <c r="AC88" s="51">
        <f t="shared" si="11"/>
        <v>183</v>
      </c>
      <c r="AD88" s="51">
        <f t="shared" si="12"/>
        <v>197</v>
      </c>
      <c r="AE88" s="51">
        <f t="shared" si="13"/>
        <v>189</v>
      </c>
      <c r="AF88" s="51">
        <f t="shared" si="14"/>
        <v>241</v>
      </c>
      <c r="AG88" s="51">
        <f t="shared" si="15"/>
        <v>213</v>
      </c>
      <c r="AH88" s="51">
        <f t="shared" si="16"/>
        <v>223</v>
      </c>
      <c r="AI88" s="51">
        <f t="shared" si="16"/>
        <v>157</v>
      </c>
      <c r="AJ88" s="186">
        <f t="shared" si="9"/>
        <v>204.6</v>
      </c>
      <c r="AK88" s="186">
        <f t="shared" si="10"/>
        <v>200.42857142857099</v>
      </c>
    </row>
    <row r="89" spans="2:37" x14ac:dyDescent="0.35">
      <c r="B89" s="36">
        <v>0.80208333333333259</v>
      </c>
      <c r="C89" s="123">
        <f>IF($O$7=1,Values!C88,IF($O$7=2,Values!M88,Values!W88))</f>
        <v>169</v>
      </c>
      <c r="D89" s="124">
        <f>IF($O$7=1,Values!D88,IF($O$7=2,Values!N88,Values!X88))</f>
        <v>191</v>
      </c>
      <c r="E89" s="124">
        <f>IF($O$7=1,Values!E88,IF($O$7=2,Values!O88,Values!Y88))</f>
        <v>161</v>
      </c>
      <c r="F89" s="124">
        <f>IF($O$7=1,Values!F88,IF($O$7=2,Values!P88,Values!Z88))</f>
        <v>204</v>
      </c>
      <c r="G89" s="124">
        <f>IF($O$7=1,Values!G88,IF($O$7=2,Values!Q88,Values!AA88))</f>
        <v>174</v>
      </c>
      <c r="H89" s="124">
        <f>IF($O$7=1,Values!H88,IF($O$7=2,Values!R88,Values!AB88))</f>
        <v>211</v>
      </c>
      <c r="I89" s="125">
        <f>IF($O$7=1,Values!I88,IF($O$7=2,Values!S88,Values!AC88))</f>
        <v>148</v>
      </c>
      <c r="J89" s="15">
        <f>IF($O$7=1,Values!J88,IF($O$7=2,Values!T88,Values!AD88))</f>
        <v>179.8</v>
      </c>
      <c r="K89" s="15">
        <f>IF($O$7=1,Values!K88,IF($O$7=2,Values!U88,Values!AE88))</f>
        <v>179.71428571428572</v>
      </c>
      <c r="AA89" s="43"/>
      <c r="AB89" s="185">
        <v>0.80208333333333259</v>
      </c>
      <c r="AC89" s="51">
        <f t="shared" si="11"/>
        <v>169</v>
      </c>
      <c r="AD89" s="51">
        <f t="shared" si="12"/>
        <v>191</v>
      </c>
      <c r="AE89" s="51">
        <f t="shared" si="13"/>
        <v>161</v>
      </c>
      <c r="AF89" s="51">
        <f t="shared" si="14"/>
        <v>204</v>
      </c>
      <c r="AG89" s="51">
        <f t="shared" si="15"/>
        <v>174</v>
      </c>
      <c r="AH89" s="51">
        <f t="shared" si="16"/>
        <v>211</v>
      </c>
      <c r="AI89" s="51">
        <f t="shared" si="16"/>
        <v>148</v>
      </c>
      <c r="AJ89" s="186">
        <f t="shared" si="9"/>
        <v>179.8</v>
      </c>
      <c r="AK89" s="186">
        <f t="shared" si="10"/>
        <v>179.71428571428601</v>
      </c>
    </row>
    <row r="90" spans="2:37" x14ac:dyDescent="0.35">
      <c r="B90" s="36">
        <v>0.8125</v>
      </c>
      <c r="C90" s="123">
        <f>IF($O$7=1,Values!C89,IF($O$7=2,Values!M89,Values!W89))</f>
        <v>159</v>
      </c>
      <c r="D90" s="124">
        <f>IF($O$7=1,Values!D89,IF($O$7=2,Values!N89,Values!X89))</f>
        <v>174</v>
      </c>
      <c r="E90" s="124">
        <f>IF($O$7=1,Values!E89,IF($O$7=2,Values!O89,Values!Y89))</f>
        <v>166</v>
      </c>
      <c r="F90" s="124">
        <f>IF($O$7=1,Values!F89,IF($O$7=2,Values!P89,Values!Z89))</f>
        <v>188</v>
      </c>
      <c r="G90" s="124">
        <f>IF($O$7=1,Values!G89,IF($O$7=2,Values!Q89,Values!AA89))</f>
        <v>187</v>
      </c>
      <c r="H90" s="124">
        <f>IF($O$7=1,Values!H89,IF($O$7=2,Values!R89,Values!AB89))</f>
        <v>195</v>
      </c>
      <c r="I90" s="125">
        <f>IF($O$7=1,Values!I89,IF($O$7=2,Values!S89,Values!AC89))</f>
        <v>131</v>
      </c>
      <c r="J90" s="15">
        <f>IF($O$7=1,Values!J89,IF($O$7=2,Values!T89,Values!AD89))</f>
        <v>174.8</v>
      </c>
      <c r="K90" s="15">
        <f>IF($O$7=1,Values!K89,IF($O$7=2,Values!U89,Values!AE89))</f>
        <v>171.42857142857142</v>
      </c>
      <c r="AA90" s="43"/>
      <c r="AB90" s="185">
        <v>0.8125</v>
      </c>
      <c r="AC90" s="51">
        <f t="shared" si="11"/>
        <v>159</v>
      </c>
      <c r="AD90" s="51">
        <f t="shared" si="12"/>
        <v>174</v>
      </c>
      <c r="AE90" s="51">
        <f t="shared" si="13"/>
        <v>166</v>
      </c>
      <c r="AF90" s="51">
        <f t="shared" si="14"/>
        <v>188</v>
      </c>
      <c r="AG90" s="51">
        <f t="shared" si="15"/>
        <v>187</v>
      </c>
      <c r="AH90" s="51">
        <f t="shared" si="16"/>
        <v>195</v>
      </c>
      <c r="AI90" s="51">
        <f t="shared" si="16"/>
        <v>131</v>
      </c>
      <c r="AJ90" s="186">
        <f t="shared" si="9"/>
        <v>174.8</v>
      </c>
      <c r="AK90" s="186">
        <f t="shared" si="10"/>
        <v>171.42857142857099</v>
      </c>
    </row>
    <row r="91" spans="2:37" x14ac:dyDescent="0.35">
      <c r="B91" s="36">
        <v>0.82291666666666663</v>
      </c>
      <c r="C91" s="123">
        <f>IF($O$7=1,Values!C90,IF($O$7=2,Values!M90,Values!W90))</f>
        <v>172</v>
      </c>
      <c r="D91" s="124">
        <f>IF($O$7=1,Values!D90,IF($O$7=2,Values!N90,Values!X90))</f>
        <v>146</v>
      </c>
      <c r="E91" s="124">
        <f>IF($O$7=1,Values!E90,IF($O$7=2,Values!O90,Values!Y90))</f>
        <v>133</v>
      </c>
      <c r="F91" s="124">
        <f>IF($O$7=1,Values!F90,IF($O$7=2,Values!P90,Values!Z90))</f>
        <v>148</v>
      </c>
      <c r="G91" s="124">
        <f>IF($O$7=1,Values!G90,IF($O$7=2,Values!Q90,Values!AA90))</f>
        <v>185</v>
      </c>
      <c r="H91" s="124">
        <f>IF($O$7=1,Values!H90,IF($O$7=2,Values!R90,Values!AB90))</f>
        <v>171</v>
      </c>
      <c r="I91" s="125">
        <f>IF($O$7=1,Values!I90,IF($O$7=2,Values!S90,Values!AC90))</f>
        <v>141</v>
      </c>
      <c r="J91" s="15">
        <f>IF($O$7=1,Values!J90,IF($O$7=2,Values!T90,Values!AD90))</f>
        <v>156.80000000000001</v>
      </c>
      <c r="K91" s="15">
        <f>IF($O$7=1,Values!K90,IF($O$7=2,Values!U90,Values!AE90))</f>
        <v>156.57142857142858</v>
      </c>
      <c r="AA91" s="43"/>
      <c r="AB91" s="185">
        <v>0.82291666666666663</v>
      </c>
      <c r="AC91" s="51">
        <f t="shared" si="11"/>
        <v>172</v>
      </c>
      <c r="AD91" s="51">
        <f t="shared" si="12"/>
        <v>146</v>
      </c>
      <c r="AE91" s="51">
        <f t="shared" si="13"/>
        <v>133</v>
      </c>
      <c r="AF91" s="51">
        <f t="shared" si="14"/>
        <v>148</v>
      </c>
      <c r="AG91" s="51">
        <f t="shared" si="15"/>
        <v>185</v>
      </c>
      <c r="AH91" s="51">
        <f t="shared" si="16"/>
        <v>171</v>
      </c>
      <c r="AI91" s="51">
        <f t="shared" si="16"/>
        <v>141</v>
      </c>
      <c r="AJ91" s="186">
        <f t="shared" si="9"/>
        <v>156.80000000000001</v>
      </c>
      <c r="AK91" s="186">
        <f t="shared" si="10"/>
        <v>156.57142857142901</v>
      </c>
    </row>
    <row r="92" spans="2:37" x14ac:dyDescent="0.35">
      <c r="B92" s="36">
        <v>0.83333333333333337</v>
      </c>
      <c r="C92" s="123">
        <f>IF($O$7=1,Values!C91,IF($O$7=2,Values!M91,Values!W91))</f>
        <v>105</v>
      </c>
      <c r="D92" s="124">
        <f>IF($O$7=1,Values!D91,IF($O$7=2,Values!N91,Values!X91))</f>
        <v>135</v>
      </c>
      <c r="E92" s="124">
        <f>IF($O$7=1,Values!E91,IF($O$7=2,Values!O91,Values!Y91))</f>
        <v>137</v>
      </c>
      <c r="F92" s="124">
        <f>IF($O$7=1,Values!F91,IF($O$7=2,Values!P91,Values!Z91))</f>
        <v>151</v>
      </c>
      <c r="G92" s="124">
        <f>IF($O$7=1,Values!G91,IF($O$7=2,Values!Q91,Values!AA91))</f>
        <v>145</v>
      </c>
      <c r="H92" s="124">
        <f>IF($O$7=1,Values!H91,IF($O$7=2,Values!R91,Values!AB91))</f>
        <v>188</v>
      </c>
      <c r="I92" s="125">
        <f>IF($O$7=1,Values!I91,IF($O$7=2,Values!S91,Values!AC91))</f>
        <v>134</v>
      </c>
      <c r="J92" s="15">
        <f>IF($O$7=1,Values!J91,IF($O$7=2,Values!T91,Values!AD91))</f>
        <v>134.6</v>
      </c>
      <c r="K92" s="15">
        <f>IF($O$7=1,Values!K91,IF($O$7=2,Values!U91,Values!AE91))</f>
        <v>142.14285714285714</v>
      </c>
      <c r="AA92" s="43"/>
      <c r="AB92" s="185">
        <v>0.83333333333333337</v>
      </c>
      <c r="AC92" s="51">
        <f t="shared" si="11"/>
        <v>105</v>
      </c>
      <c r="AD92" s="51">
        <f t="shared" si="12"/>
        <v>135</v>
      </c>
      <c r="AE92" s="51">
        <f t="shared" si="13"/>
        <v>137</v>
      </c>
      <c r="AF92" s="51">
        <f t="shared" si="14"/>
        <v>151</v>
      </c>
      <c r="AG92" s="51">
        <f t="shared" si="15"/>
        <v>145</v>
      </c>
      <c r="AH92" s="51">
        <f t="shared" si="16"/>
        <v>188</v>
      </c>
      <c r="AI92" s="51">
        <f t="shared" si="16"/>
        <v>134</v>
      </c>
      <c r="AJ92" s="186">
        <f t="shared" si="9"/>
        <v>134.6</v>
      </c>
      <c r="AK92" s="186">
        <f t="shared" si="10"/>
        <v>142.142857142857</v>
      </c>
    </row>
    <row r="93" spans="2:37" x14ac:dyDescent="0.35">
      <c r="B93" s="36">
        <v>0.84375</v>
      </c>
      <c r="C93" s="123">
        <f>IF($O$7=1,Values!C92,IF($O$7=2,Values!M92,Values!W92))</f>
        <v>109</v>
      </c>
      <c r="D93" s="124">
        <f>IF($O$7=1,Values!D92,IF($O$7=2,Values!N92,Values!X92))</f>
        <v>144</v>
      </c>
      <c r="E93" s="124">
        <f>IF($O$7=1,Values!E92,IF($O$7=2,Values!O92,Values!Y92))</f>
        <v>124</v>
      </c>
      <c r="F93" s="124">
        <f>IF($O$7=1,Values!F92,IF($O$7=2,Values!P92,Values!Z92))</f>
        <v>140</v>
      </c>
      <c r="G93" s="124">
        <f>IF($O$7=1,Values!G92,IF($O$7=2,Values!Q92,Values!AA92))</f>
        <v>181</v>
      </c>
      <c r="H93" s="124">
        <f>IF($O$7=1,Values!H92,IF($O$7=2,Values!R92,Values!AB92))</f>
        <v>179</v>
      </c>
      <c r="I93" s="125">
        <f>IF($O$7=1,Values!I92,IF($O$7=2,Values!S92,Values!AC92))</f>
        <v>112</v>
      </c>
      <c r="J93" s="15">
        <f>IF($O$7=1,Values!J92,IF($O$7=2,Values!T92,Values!AD92))</f>
        <v>139.6</v>
      </c>
      <c r="K93" s="15">
        <f>IF($O$7=1,Values!K92,IF($O$7=2,Values!U92,Values!AE92))</f>
        <v>141.28571428571428</v>
      </c>
      <c r="AA93" s="43"/>
      <c r="AB93" s="185">
        <v>0.84375</v>
      </c>
      <c r="AC93" s="51">
        <f t="shared" si="11"/>
        <v>109</v>
      </c>
      <c r="AD93" s="51">
        <f t="shared" si="12"/>
        <v>144</v>
      </c>
      <c r="AE93" s="51">
        <f t="shared" si="13"/>
        <v>124</v>
      </c>
      <c r="AF93" s="51">
        <f t="shared" si="14"/>
        <v>140</v>
      </c>
      <c r="AG93" s="51">
        <f t="shared" si="15"/>
        <v>181</v>
      </c>
      <c r="AH93" s="51">
        <f t="shared" si="16"/>
        <v>179</v>
      </c>
      <c r="AI93" s="51">
        <f t="shared" si="16"/>
        <v>112</v>
      </c>
      <c r="AJ93" s="186">
        <f t="shared" si="9"/>
        <v>139.6</v>
      </c>
      <c r="AK93" s="186">
        <f t="shared" si="10"/>
        <v>141.28571428571399</v>
      </c>
    </row>
    <row r="94" spans="2:37" x14ac:dyDescent="0.35">
      <c r="B94" s="36">
        <v>0.85416666666666663</v>
      </c>
      <c r="C94" s="123">
        <f>IF($O$7=1,Values!C93,IF($O$7=2,Values!M93,Values!W93))</f>
        <v>118</v>
      </c>
      <c r="D94" s="124">
        <f>IF($O$7=1,Values!D93,IF($O$7=2,Values!N93,Values!X93))</f>
        <v>116</v>
      </c>
      <c r="E94" s="124">
        <f>IF($O$7=1,Values!E93,IF($O$7=2,Values!O93,Values!Y93))</f>
        <v>85</v>
      </c>
      <c r="F94" s="124">
        <f>IF($O$7=1,Values!F93,IF($O$7=2,Values!P93,Values!Z93))</f>
        <v>121</v>
      </c>
      <c r="G94" s="124">
        <f>IF($O$7=1,Values!G93,IF($O$7=2,Values!Q93,Values!AA93))</f>
        <v>152</v>
      </c>
      <c r="H94" s="124">
        <f>IF($O$7=1,Values!H93,IF($O$7=2,Values!R93,Values!AB93))</f>
        <v>169</v>
      </c>
      <c r="I94" s="125">
        <f>IF($O$7=1,Values!I93,IF($O$7=2,Values!S93,Values!AC93))</f>
        <v>113</v>
      </c>
      <c r="J94" s="15">
        <f>IF($O$7=1,Values!J93,IF($O$7=2,Values!T93,Values!AD93))</f>
        <v>118.4</v>
      </c>
      <c r="K94" s="15">
        <f>IF($O$7=1,Values!K93,IF($O$7=2,Values!U93,Values!AE93))</f>
        <v>124.85714285714286</v>
      </c>
      <c r="AA94" s="43"/>
      <c r="AB94" s="185">
        <v>0.85416666666666663</v>
      </c>
      <c r="AC94" s="51">
        <f t="shared" si="11"/>
        <v>118</v>
      </c>
      <c r="AD94" s="51">
        <f t="shared" si="12"/>
        <v>116</v>
      </c>
      <c r="AE94" s="51">
        <f t="shared" si="13"/>
        <v>85</v>
      </c>
      <c r="AF94" s="51">
        <f t="shared" si="14"/>
        <v>121</v>
      </c>
      <c r="AG94" s="51">
        <f t="shared" si="15"/>
        <v>152</v>
      </c>
      <c r="AH94" s="51">
        <f t="shared" si="16"/>
        <v>169</v>
      </c>
      <c r="AI94" s="51">
        <f t="shared" si="16"/>
        <v>113</v>
      </c>
      <c r="AJ94" s="186">
        <f t="shared" si="9"/>
        <v>118.4</v>
      </c>
      <c r="AK94" s="186">
        <f t="shared" si="10"/>
        <v>124.857142857143</v>
      </c>
    </row>
    <row r="95" spans="2:37" x14ac:dyDescent="0.35">
      <c r="B95" s="36">
        <v>0.86458333333333337</v>
      </c>
      <c r="C95" s="123">
        <f>IF($O$7=1,Values!C94,IF($O$7=2,Values!M94,Values!W94))</f>
        <v>96</v>
      </c>
      <c r="D95" s="124">
        <f>IF($O$7=1,Values!D94,IF($O$7=2,Values!N94,Values!X94))</f>
        <v>121</v>
      </c>
      <c r="E95" s="124">
        <f>IF($O$7=1,Values!E94,IF($O$7=2,Values!O94,Values!Y94))</f>
        <v>88</v>
      </c>
      <c r="F95" s="124">
        <f>IF($O$7=1,Values!F94,IF($O$7=2,Values!P94,Values!Z94))</f>
        <v>111</v>
      </c>
      <c r="G95" s="124">
        <f>IF($O$7=1,Values!G94,IF($O$7=2,Values!Q94,Values!AA94))</f>
        <v>107</v>
      </c>
      <c r="H95" s="124">
        <f>IF($O$7=1,Values!H94,IF($O$7=2,Values!R94,Values!AB94))</f>
        <v>119</v>
      </c>
      <c r="I95" s="125">
        <f>IF($O$7=1,Values!I94,IF($O$7=2,Values!S94,Values!AC94))</f>
        <v>87</v>
      </c>
      <c r="J95" s="15">
        <f>IF($O$7=1,Values!J94,IF($O$7=2,Values!T94,Values!AD94))</f>
        <v>104.6</v>
      </c>
      <c r="K95" s="15">
        <f>IF($O$7=1,Values!K94,IF($O$7=2,Values!U94,Values!AE94))</f>
        <v>104.14285714285714</v>
      </c>
      <c r="AA95" s="43"/>
      <c r="AB95" s="185">
        <v>0.86458333333333337</v>
      </c>
      <c r="AC95" s="51">
        <f t="shared" si="11"/>
        <v>96</v>
      </c>
      <c r="AD95" s="51">
        <f t="shared" si="12"/>
        <v>121</v>
      </c>
      <c r="AE95" s="51">
        <f t="shared" si="13"/>
        <v>88</v>
      </c>
      <c r="AF95" s="51">
        <f t="shared" si="14"/>
        <v>111</v>
      </c>
      <c r="AG95" s="51">
        <f t="shared" si="15"/>
        <v>107</v>
      </c>
      <c r="AH95" s="51">
        <f t="shared" si="16"/>
        <v>119</v>
      </c>
      <c r="AI95" s="51">
        <f t="shared" si="16"/>
        <v>87</v>
      </c>
      <c r="AJ95" s="186">
        <f t="shared" si="9"/>
        <v>104.6</v>
      </c>
      <c r="AK95" s="186">
        <f t="shared" si="10"/>
        <v>104.142857142857</v>
      </c>
    </row>
    <row r="96" spans="2:37" x14ac:dyDescent="0.35">
      <c r="B96" s="36">
        <v>0.875</v>
      </c>
      <c r="C96" s="123">
        <f>IF($O$7=1,Values!C95,IF($O$7=2,Values!M95,Values!W95))</f>
        <v>107</v>
      </c>
      <c r="D96" s="124">
        <f>IF($O$7=1,Values!D95,IF($O$7=2,Values!N95,Values!X95))</f>
        <v>111</v>
      </c>
      <c r="E96" s="124">
        <f>IF($O$7=1,Values!E95,IF($O$7=2,Values!O95,Values!Y95))</f>
        <v>106</v>
      </c>
      <c r="F96" s="124">
        <f>IF($O$7=1,Values!F95,IF($O$7=2,Values!P95,Values!Z95))</f>
        <v>114</v>
      </c>
      <c r="G96" s="124">
        <f>IF($O$7=1,Values!G95,IF($O$7=2,Values!Q95,Values!AA95))</f>
        <v>117</v>
      </c>
      <c r="H96" s="124">
        <f>IF($O$7=1,Values!H95,IF($O$7=2,Values!R95,Values!AB95))</f>
        <v>115</v>
      </c>
      <c r="I96" s="125">
        <f>IF($O$7=1,Values!I95,IF($O$7=2,Values!S95,Values!AC95))</f>
        <v>102</v>
      </c>
      <c r="J96" s="15">
        <f>IF($O$7=1,Values!J95,IF($O$7=2,Values!T95,Values!AD95))</f>
        <v>111</v>
      </c>
      <c r="K96" s="15">
        <f>IF($O$7=1,Values!K95,IF($O$7=2,Values!U95,Values!AE95))</f>
        <v>110.28571428571429</v>
      </c>
      <c r="AA96" s="43"/>
      <c r="AB96" s="185">
        <v>0.875</v>
      </c>
      <c r="AC96" s="51">
        <f t="shared" si="11"/>
        <v>107</v>
      </c>
      <c r="AD96" s="51">
        <f t="shared" si="12"/>
        <v>111</v>
      </c>
      <c r="AE96" s="51">
        <f t="shared" si="13"/>
        <v>106</v>
      </c>
      <c r="AF96" s="51">
        <f t="shared" si="14"/>
        <v>114</v>
      </c>
      <c r="AG96" s="51">
        <f t="shared" si="15"/>
        <v>117</v>
      </c>
      <c r="AH96" s="51">
        <f t="shared" si="16"/>
        <v>115</v>
      </c>
      <c r="AI96" s="51">
        <f t="shared" si="16"/>
        <v>102</v>
      </c>
      <c r="AJ96" s="186">
        <f t="shared" si="9"/>
        <v>111</v>
      </c>
      <c r="AK96" s="186">
        <f t="shared" si="10"/>
        <v>110.28571428571399</v>
      </c>
    </row>
    <row r="97" spans="2:37" x14ac:dyDescent="0.35">
      <c r="B97" s="36">
        <v>0.88541666666666663</v>
      </c>
      <c r="C97" s="123">
        <f>IF($O$7=1,Values!C96,IF($O$7=2,Values!M96,Values!W96))</f>
        <v>83</v>
      </c>
      <c r="D97" s="124">
        <f>IF($O$7=1,Values!D96,IF($O$7=2,Values!N96,Values!X96))</f>
        <v>98</v>
      </c>
      <c r="E97" s="124">
        <f>IF($O$7=1,Values!E96,IF($O$7=2,Values!O96,Values!Y96))</f>
        <v>104</v>
      </c>
      <c r="F97" s="124">
        <f>IF($O$7=1,Values!F96,IF($O$7=2,Values!P96,Values!Z96))</f>
        <v>108</v>
      </c>
      <c r="G97" s="124">
        <f>IF($O$7=1,Values!G96,IF($O$7=2,Values!Q96,Values!AA96))</f>
        <v>122</v>
      </c>
      <c r="H97" s="124">
        <f>IF($O$7=1,Values!H96,IF($O$7=2,Values!R96,Values!AB96))</f>
        <v>122</v>
      </c>
      <c r="I97" s="125">
        <f>IF($O$7=1,Values!I96,IF($O$7=2,Values!S96,Values!AC96))</f>
        <v>59</v>
      </c>
      <c r="J97" s="15">
        <f>IF($O$7=1,Values!J96,IF($O$7=2,Values!T96,Values!AD96))</f>
        <v>103</v>
      </c>
      <c r="K97" s="15">
        <f>IF($O$7=1,Values!K96,IF($O$7=2,Values!U96,Values!AE96))</f>
        <v>99.428571428571431</v>
      </c>
      <c r="AA97" s="43"/>
      <c r="AB97" s="185">
        <v>0.88541666666666663</v>
      </c>
      <c r="AC97" s="51">
        <f t="shared" si="11"/>
        <v>83</v>
      </c>
      <c r="AD97" s="51">
        <f t="shared" si="12"/>
        <v>98</v>
      </c>
      <c r="AE97" s="51">
        <f t="shared" si="13"/>
        <v>104</v>
      </c>
      <c r="AF97" s="51">
        <f t="shared" si="14"/>
        <v>108</v>
      </c>
      <c r="AG97" s="51">
        <f t="shared" si="15"/>
        <v>122</v>
      </c>
      <c r="AH97" s="51">
        <f t="shared" si="16"/>
        <v>122</v>
      </c>
      <c r="AI97" s="51">
        <f t="shared" si="16"/>
        <v>59</v>
      </c>
      <c r="AJ97" s="186">
        <f t="shared" si="9"/>
        <v>103</v>
      </c>
      <c r="AK97" s="186">
        <f t="shared" si="10"/>
        <v>99.428571428571402</v>
      </c>
    </row>
    <row r="98" spans="2:37" x14ac:dyDescent="0.35">
      <c r="B98" s="36">
        <v>0.89583333333333337</v>
      </c>
      <c r="C98" s="123">
        <f>IF($O$7=1,Values!C97,IF($O$7=2,Values!M97,Values!W97))</f>
        <v>75</v>
      </c>
      <c r="D98" s="124">
        <f>IF($O$7=1,Values!D97,IF($O$7=2,Values!N97,Values!X97))</f>
        <v>88</v>
      </c>
      <c r="E98" s="124">
        <f>IF($O$7=1,Values!E97,IF($O$7=2,Values!O97,Values!Y97))</f>
        <v>88</v>
      </c>
      <c r="F98" s="124">
        <f>IF($O$7=1,Values!F97,IF($O$7=2,Values!P97,Values!Z97))</f>
        <v>70</v>
      </c>
      <c r="G98" s="124">
        <f>IF($O$7=1,Values!G97,IF($O$7=2,Values!Q97,Values!AA97))</f>
        <v>106</v>
      </c>
      <c r="H98" s="124">
        <f>IF($O$7=1,Values!H97,IF($O$7=2,Values!R97,Values!AB97))</f>
        <v>141</v>
      </c>
      <c r="I98" s="125">
        <f>IF($O$7=1,Values!I97,IF($O$7=2,Values!S97,Values!AC97))</f>
        <v>60</v>
      </c>
      <c r="J98" s="15">
        <f>IF($O$7=1,Values!J97,IF($O$7=2,Values!T97,Values!AD97))</f>
        <v>85.4</v>
      </c>
      <c r="K98" s="15">
        <f>IF($O$7=1,Values!K97,IF($O$7=2,Values!U97,Values!AE97))</f>
        <v>89.714285714285708</v>
      </c>
      <c r="AA98" s="43"/>
      <c r="AB98" s="185">
        <v>0.89583333333333337</v>
      </c>
      <c r="AC98" s="51">
        <f t="shared" si="11"/>
        <v>75</v>
      </c>
      <c r="AD98" s="51">
        <f t="shared" si="12"/>
        <v>88</v>
      </c>
      <c r="AE98" s="51">
        <f t="shared" si="13"/>
        <v>88</v>
      </c>
      <c r="AF98" s="51">
        <f t="shared" si="14"/>
        <v>70</v>
      </c>
      <c r="AG98" s="51">
        <f t="shared" si="15"/>
        <v>106</v>
      </c>
      <c r="AH98" s="51">
        <f t="shared" si="16"/>
        <v>141</v>
      </c>
      <c r="AI98" s="51">
        <f t="shared" si="16"/>
        <v>60</v>
      </c>
      <c r="AJ98" s="186">
        <f t="shared" si="9"/>
        <v>85.4</v>
      </c>
      <c r="AK98" s="186">
        <f t="shared" si="10"/>
        <v>89.714285714285694</v>
      </c>
    </row>
    <row r="99" spans="2:37" x14ac:dyDescent="0.35">
      <c r="B99" s="36">
        <v>0.90625</v>
      </c>
      <c r="C99" s="123">
        <f>IF($O$7=1,Values!C98,IF($O$7=2,Values!M98,Values!W98))</f>
        <v>79</v>
      </c>
      <c r="D99" s="124">
        <f>IF($O$7=1,Values!D98,IF($O$7=2,Values!N98,Values!X98))</f>
        <v>74</v>
      </c>
      <c r="E99" s="124">
        <f>IF($O$7=1,Values!E98,IF($O$7=2,Values!O98,Values!Y98))</f>
        <v>88</v>
      </c>
      <c r="F99" s="124">
        <f>IF($O$7=1,Values!F98,IF($O$7=2,Values!P98,Values!Z98))</f>
        <v>92</v>
      </c>
      <c r="G99" s="124">
        <f>IF($O$7=1,Values!G98,IF($O$7=2,Values!Q98,Values!AA98))</f>
        <v>102</v>
      </c>
      <c r="H99" s="124">
        <f>IF($O$7=1,Values!H98,IF($O$7=2,Values!R98,Values!AB98))</f>
        <v>153</v>
      </c>
      <c r="I99" s="125">
        <f>IF($O$7=1,Values!I98,IF($O$7=2,Values!S98,Values!AC98))</f>
        <v>69</v>
      </c>
      <c r="J99" s="15">
        <f>IF($O$7=1,Values!J98,IF($O$7=2,Values!T98,Values!AD98))</f>
        <v>87</v>
      </c>
      <c r="K99" s="15">
        <f>IF($O$7=1,Values!K98,IF($O$7=2,Values!U98,Values!AE98))</f>
        <v>93.857142857142861</v>
      </c>
      <c r="AA99" s="43"/>
      <c r="AB99" s="185">
        <v>0.90625</v>
      </c>
      <c r="AC99" s="51">
        <f t="shared" si="11"/>
        <v>79</v>
      </c>
      <c r="AD99" s="51">
        <f t="shared" si="12"/>
        <v>74</v>
      </c>
      <c r="AE99" s="51">
        <f t="shared" si="13"/>
        <v>88</v>
      </c>
      <c r="AF99" s="51">
        <f t="shared" si="14"/>
        <v>92</v>
      </c>
      <c r="AG99" s="51">
        <f t="shared" si="15"/>
        <v>102</v>
      </c>
      <c r="AH99" s="51">
        <f t="shared" si="16"/>
        <v>153</v>
      </c>
      <c r="AI99" s="51">
        <f t="shared" si="16"/>
        <v>69</v>
      </c>
      <c r="AJ99" s="186">
        <f t="shared" si="9"/>
        <v>87</v>
      </c>
      <c r="AK99" s="186">
        <f t="shared" si="10"/>
        <v>93.857142857142904</v>
      </c>
    </row>
    <row r="100" spans="2:37" x14ac:dyDescent="0.35">
      <c r="B100" s="36">
        <v>0.91666666666666663</v>
      </c>
      <c r="C100" s="123">
        <f>IF($O$7=1,Values!C99,IF($O$7=2,Values!M99,Values!W99))</f>
        <v>75</v>
      </c>
      <c r="D100" s="124">
        <f>IF($O$7=1,Values!D99,IF($O$7=2,Values!N99,Values!X99))</f>
        <v>78</v>
      </c>
      <c r="E100" s="124">
        <f>IF($O$7=1,Values!E99,IF($O$7=2,Values!O99,Values!Y99))</f>
        <v>98</v>
      </c>
      <c r="F100" s="124">
        <f>IF($O$7=1,Values!F99,IF($O$7=2,Values!P99,Values!Z99))</f>
        <v>112</v>
      </c>
      <c r="G100" s="124">
        <f>IF($O$7=1,Values!G99,IF($O$7=2,Values!Q99,Values!AA99))</f>
        <v>115</v>
      </c>
      <c r="H100" s="124">
        <f>IF($O$7=1,Values!H99,IF($O$7=2,Values!R99,Values!AB99))</f>
        <v>105</v>
      </c>
      <c r="I100" s="125">
        <f>IF($O$7=1,Values!I99,IF($O$7=2,Values!S99,Values!AC99))</f>
        <v>72</v>
      </c>
      <c r="J100" s="15">
        <f>IF($O$7=1,Values!J99,IF($O$7=2,Values!T99,Values!AD99))</f>
        <v>95.6</v>
      </c>
      <c r="K100" s="15">
        <f>IF($O$7=1,Values!K99,IF($O$7=2,Values!U99,Values!AE99))</f>
        <v>93.571428571428569</v>
      </c>
      <c r="AA100" s="43"/>
      <c r="AB100" s="185">
        <v>0.91666666666666663</v>
      </c>
      <c r="AC100" s="51">
        <f t="shared" si="11"/>
        <v>75</v>
      </c>
      <c r="AD100" s="51">
        <f t="shared" si="12"/>
        <v>78</v>
      </c>
      <c r="AE100" s="51">
        <f t="shared" si="13"/>
        <v>98</v>
      </c>
      <c r="AF100" s="51">
        <f t="shared" si="14"/>
        <v>112</v>
      </c>
      <c r="AG100" s="51">
        <f t="shared" si="15"/>
        <v>115</v>
      </c>
      <c r="AH100" s="51">
        <f t="shared" si="16"/>
        <v>105</v>
      </c>
      <c r="AI100" s="51">
        <f t="shared" si="16"/>
        <v>72</v>
      </c>
      <c r="AJ100" s="186">
        <f t="shared" si="9"/>
        <v>95.6</v>
      </c>
      <c r="AK100" s="186">
        <f t="shared" si="10"/>
        <v>93.571428571428598</v>
      </c>
    </row>
    <row r="101" spans="2:37" x14ac:dyDescent="0.35">
      <c r="B101" s="36">
        <v>0.92708333333333337</v>
      </c>
      <c r="C101" s="123">
        <f>IF($O$7=1,Values!C100,IF($O$7=2,Values!M100,Values!W100))</f>
        <v>78</v>
      </c>
      <c r="D101" s="124">
        <f>IF($O$7=1,Values!D100,IF($O$7=2,Values!N100,Values!X100))</f>
        <v>74</v>
      </c>
      <c r="E101" s="124">
        <f>IF($O$7=1,Values!E100,IF($O$7=2,Values!O100,Values!Y100))</f>
        <v>105</v>
      </c>
      <c r="F101" s="124">
        <f>IF($O$7=1,Values!F100,IF($O$7=2,Values!P100,Values!Z100))</f>
        <v>96</v>
      </c>
      <c r="G101" s="124">
        <f>IF($O$7=1,Values!G100,IF($O$7=2,Values!Q100,Values!AA100))</f>
        <v>102</v>
      </c>
      <c r="H101" s="124">
        <f>IF($O$7=1,Values!H100,IF($O$7=2,Values!R100,Values!AB100))</f>
        <v>112</v>
      </c>
      <c r="I101" s="125">
        <f>IF($O$7=1,Values!I100,IF($O$7=2,Values!S100,Values!AC100))</f>
        <v>70</v>
      </c>
      <c r="J101" s="15">
        <f>IF($O$7=1,Values!J100,IF($O$7=2,Values!T100,Values!AD100))</f>
        <v>91</v>
      </c>
      <c r="K101" s="15">
        <f>IF($O$7=1,Values!K100,IF($O$7=2,Values!U100,Values!AE100))</f>
        <v>91</v>
      </c>
      <c r="AA101" s="43"/>
      <c r="AB101" s="185">
        <v>0.92708333333333337</v>
      </c>
      <c r="AC101" s="51">
        <f t="shared" si="11"/>
        <v>78</v>
      </c>
      <c r="AD101" s="51">
        <f t="shared" si="12"/>
        <v>74</v>
      </c>
      <c r="AE101" s="51">
        <f t="shared" si="13"/>
        <v>105</v>
      </c>
      <c r="AF101" s="51">
        <f t="shared" si="14"/>
        <v>96</v>
      </c>
      <c r="AG101" s="51">
        <f t="shared" si="15"/>
        <v>102</v>
      </c>
      <c r="AH101" s="51">
        <f t="shared" si="16"/>
        <v>112</v>
      </c>
      <c r="AI101" s="51">
        <f t="shared" si="16"/>
        <v>70</v>
      </c>
      <c r="AJ101" s="186">
        <f t="shared" si="9"/>
        <v>91</v>
      </c>
      <c r="AK101" s="186">
        <f t="shared" si="10"/>
        <v>91</v>
      </c>
    </row>
    <row r="102" spans="2:37" x14ac:dyDescent="0.35">
      <c r="B102" s="36">
        <v>0.9375</v>
      </c>
      <c r="C102" s="123">
        <f>IF($O$7=1,Values!C101,IF($O$7=2,Values!M101,Values!W101))</f>
        <v>71</v>
      </c>
      <c r="D102" s="124">
        <f>IF($O$7=1,Values!D101,IF($O$7=2,Values!N101,Values!X101))</f>
        <v>80</v>
      </c>
      <c r="E102" s="124">
        <f>IF($O$7=1,Values!E101,IF($O$7=2,Values!O101,Values!Y101))</f>
        <v>68</v>
      </c>
      <c r="F102" s="124">
        <f>IF($O$7=1,Values!F101,IF($O$7=2,Values!P101,Values!Z101))</f>
        <v>82</v>
      </c>
      <c r="G102" s="124">
        <f>IF($O$7=1,Values!G101,IF($O$7=2,Values!Q101,Values!AA101))</f>
        <v>101</v>
      </c>
      <c r="H102" s="124">
        <f>IF($O$7=1,Values!H101,IF($O$7=2,Values!R101,Values!AB101))</f>
        <v>103</v>
      </c>
      <c r="I102" s="125">
        <f>IF($O$7=1,Values!I101,IF($O$7=2,Values!S101,Values!AC101))</f>
        <v>56</v>
      </c>
      <c r="J102" s="15">
        <f>IF($O$7=1,Values!J101,IF($O$7=2,Values!T101,Values!AD101))</f>
        <v>80.400000000000006</v>
      </c>
      <c r="K102" s="15">
        <f>IF($O$7=1,Values!K101,IF($O$7=2,Values!U101,Values!AE101))</f>
        <v>80.142857142857139</v>
      </c>
      <c r="AA102" s="43"/>
      <c r="AB102" s="185">
        <v>0.9375</v>
      </c>
      <c r="AC102" s="51">
        <f t="shared" si="11"/>
        <v>71</v>
      </c>
      <c r="AD102" s="51">
        <f t="shared" si="12"/>
        <v>80</v>
      </c>
      <c r="AE102" s="51">
        <f t="shared" si="13"/>
        <v>68</v>
      </c>
      <c r="AF102" s="51">
        <f t="shared" si="14"/>
        <v>82</v>
      </c>
      <c r="AG102" s="51">
        <f t="shared" si="15"/>
        <v>101</v>
      </c>
      <c r="AH102" s="51">
        <f t="shared" si="16"/>
        <v>103</v>
      </c>
      <c r="AI102" s="51">
        <f t="shared" si="16"/>
        <v>56</v>
      </c>
      <c r="AJ102" s="186">
        <f t="shared" si="9"/>
        <v>80.400000000000006</v>
      </c>
      <c r="AK102" s="186">
        <f t="shared" si="10"/>
        <v>80.142857142857096</v>
      </c>
    </row>
    <row r="103" spans="2:37" x14ac:dyDescent="0.35">
      <c r="B103" s="36">
        <v>0.94791666666666663</v>
      </c>
      <c r="C103" s="123">
        <f>IF($O$7=1,Values!C102,IF($O$7=2,Values!M102,Values!W102))</f>
        <v>48</v>
      </c>
      <c r="D103" s="124">
        <f>IF($O$7=1,Values!D102,IF($O$7=2,Values!N102,Values!X102))</f>
        <v>59</v>
      </c>
      <c r="E103" s="124">
        <f>IF($O$7=1,Values!E102,IF($O$7=2,Values!O102,Values!Y102))</f>
        <v>57</v>
      </c>
      <c r="F103" s="124">
        <f>IF($O$7=1,Values!F102,IF($O$7=2,Values!P102,Values!Z102))</f>
        <v>50</v>
      </c>
      <c r="G103" s="124">
        <f>IF($O$7=1,Values!G102,IF($O$7=2,Values!Q102,Values!AA102))</f>
        <v>75</v>
      </c>
      <c r="H103" s="124">
        <f>IF($O$7=1,Values!H102,IF($O$7=2,Values!R102,Values!AB102))</f>
        <v>88</v>
      </c>
      <c r="I103" s="125">
        <f>IF($O$7=1,Values!I102,IF($O$7=2,Values!S102,Values!AC102))</f>
        <v>40</v>
      </c>
      <c r="J103" s="15">
        <f>IF($O$7=1,Values!J102,IF($O$7=2,Values!T102,Values!AD102))</f>
        <v>57.8</v>
      </c>
      <c r="K103" s="15">
        <f>IF($O$7=1,Values!K102,IF($O$7=2,Values!U102,Values!AE102))</f>
        <v>59.571428571428569</v>
      </c>
      <c r="AA103" s="43"/>
      <c r="AB103" s="185">
        <v>0.94791666666666663</v>
      </c>
      <c r="AC103" s="51">
        <f t="shared" si="11"/>
        <v>48</v>
      </c>
      <c r="AD103" s="51">
        <f t="shared" si="12"/>
        <v>59</v>
      </c>
      <c r="AE103" s="51">
        <f t="shared" si="13"/>
        <v>57</v>
      </c>
      <c r="AF103" s="51">
        <f t="shared" si="14"/>
        <v>50</v>
      </c>
      <c r="AG103" s="51">
        <f t="shared" si="15"/>
        <v>75</v>
      </c>
      <c r="AH103" s="51">
        <f t="shared" si="16"/>
        <v>88</v>
      </c>
      <c r="AI103" s="51">
        <f t="shared" si="16"/>
        <v>40</v>
      </c>
      <c r="AJ103" s="186">
        <f t="shared" si="9"/>
        <v>57.8</v>
      </c>
      <c r="AK103" s="186">
        <f t="shared" si="10"/>
        <v>59.571428571428598</v>
      </c>
    </row>
    <row r="104" spans="2:37" x14ac:dyDescent="0.35">
      <c r="B104" s="36">
        <v>0.95833333333333337</v>
      </c>
      <c r="C104" s="123">
        <f>IF($O$7=1,Values!C103,IF($O$7=2,Values!M103,Values!W103))</f>
        <v>39</v>
      </c>
      <c r="D104" s="124">
        <f>IF($O$7=1,Values!D103,IF($O$7=2,Values!N103,Values!X103))</f>
        <v>31</v>
      </c>
      <c r="E104" s="124">
        <f>IF($O$7=1,Values!E103,IF($O$7=2,Values!O103,Values!Y103))</f>
        <v>49</v>
      </c>
      <c r="F104" s="124">
        <f>IF($O$7=1,Values!F103,IF($O$7=2,Values!P103,Values!Z103))</f>
        <v>54</v>
      </c>
      <c r="G104" s="124">
        <f>IF($O$7=1,Values!G103,IF($O$7=2,Values!Q103,Values!AA103))</f>
        <v>83</v>
      </c>
      <c r="H104" s="124">
        <f>IF($O$7=1,Values!H103,IF($O$7=2,Values!R103,Values!AB103))</f>
        <v>74</v>
      </c>
      <c r="I104" s="125">
        <f>IF($O$7=1,Values!I103,IF($O$7=2,Values!S103,Values!AC103))</f>
        <v>34</v>
      </c>
      <c r="J104" s="15">
        <f>IF($O$7=1,Values!J103,IF($O$7=2,Values!T103,Values!AD103))</f>
        <v>51.2</v>
      </c>
      <c r="K104" s="15">
        <f>IF($O$7=1,Values!K103,IF($O$7=2,Values!U103,Values!AE103))</f>
        <v>52</v>
      </c>
      <c r="AA104" s="43"/>
      <c r="AB104" s="185">
        <v>0.95833333333333337</v>
      </c>
      <c r="AC104" s="51">
        <f t="shared" si="11"/>
        <v>39</v>
      </c>
      <c r="AD104" s="51">
        <f t="shared" si="12"/>
        <v>31</v>
      </c>
      <c r="AE104" s="51">
        <f t="shared" si="13"/>
        <v>49</v>
      </c>
      <c r="AF104" s="51">
        <f t="shared" si="14"/>
        <v>54</v>
      </c>
      <c r="AG104" s="51">
        <f t="shared" si="15"/>
        <v>83</v>
      </c>
      <c r="AH104" s="51">
        <f t="shared" si="16"/>
        <v>74</v>
      </c>
      <c r="AI104" s="51">
        <f t="shared" si="16"/>
        <v>34</v>
      </c>
      <c r="AJ104" s="186">
        <f t="shared" si="9"/>
        <v>51.2</v>
      </c>
      <c r="AK104" s="186">
        <f t="shared" si="10"/>
        <v>52</v>
      </c>
    </row>
    <row r="105" spans="2:37" x14ac:dyDescent="0.35">
      <c r="B105" s="36">
        <v>0.96875</v>
      </c>
      <c r="C105" s="123">
        <f>IF($O$7=1,Values!C104,IF($O$7=2,Values!M104,Values!W104))</f>
        <v>33</v>
      </c>
      <c r="D105" s="124">
        <f>IF($O$7=1,Values!D104,IF($O$7=2,Values!N104,Values!X104))</f>
        <v>49</v>
      </c>
      <c r="E105" s="124">
        <f>IF($O$7=1,Values!E104,IF($O$7=2,Values!O104,Values!Y104))</f>
        <v>57</v>
      </c>
      <c r="F105" s="124">
        <f>IF($O$7=1,Values!F104,IF($O$7=2,Values!P104,Values!Z104))</f>
        <v>52</v>
      </c>
      <c r="G105" s="124">
        <f>IF($O$7=1,Values!G104,IF($O$7=2,Values!Q104,Values!AA104))</f>
        <v>58</v>
      </c>
      <c r="H105" s="124">
        <f>IF($O$7=1,Values!H104,IF($O$7=2,Values!R104,Values!AB104))</f>
        <v>80</v>
      </c>
      <c r="I105" s="125">
        <f>IF($O$7=1,Values!I104,IF($O$7=2,Values!S104,Values!AC104))</f>
        <v>45</v>
      </c>
      <c r="J105" s="15">
        <f>IF($O$7=1,Values!J104,IF($O$7=2,Values!T104,Values!AD104))</f>
        <v>49.8</v>
      </c>
      <c r="K105" s="15">
        <f>IF($O$7=1,Values!K104,IF($O$7=2,Values!U104,Values!AE104))</f>
        <v>53.428571428571431</v>
      </c>
      <c r="AA105" s="43"/>
      <c r="AB105" s="185">
        <v>0.96875</v>
      </c>
      <c r="AC105" s="51">
        <f t="shared" si="11"/>
        <v>33</v>
      </c>
      <c r="AD105" s="51">
        <f t="shared" si="12"/>
        <v>49</v>
      </c>
      <c r="AE105" s="51">
        <f t="shared" si="13"/>
        <v>57</v>
      </c>
      <c r="AF105" s="51">
        <f t="shared" si="14"/>
        <v>52</v>
      </c>
      <c r="AG105" s="51">
        <f t="shared" si="15"/>
        <v>58</v>
      </c>
      <c r="AH105" s="51">
        <f t="shared" si="16"/>
        <v>80</v>
      </c>
      <c r="AI105" s="51">
        <f t="shared" si="16"/>
        <v>45</v>
      </c>
      <c r="AJ105" s="186">
        <f t="shared" si="9"/>
        <v>49.8</v>
      </c>
      <c r="AK105" s="186">
        <f t="shared" si="10"/>
        <v>53.428571428571402</v>
      </c>
    </row>
    <row r="106" spans="2:37" x14ac:dyDescent="0.35">
      <c r="B106" s="36">
        <v>0.97916666666666663</v>
      </c>
      <c r="C106" s="123">
        <f>IF($O$7=1,Values!C105,IF($O$7=2,Values!M105,Values!W105))</f>
        <v>30</v>
      </c>
      <c r="D106" s="124">
        <f>IF($O$7=1,Values!D105,IF($O$7=2,Values!N105,Values!X105))</f>
        <v>40</v>
      </c>
      <c r="E106" s="124">
        <f>IF($O$7=1,Values!E105,IF($O$7=2,Values!O105,Values!Y105))</f>
        <v>41</v>
      </c>
      <c r="F106" s="124">
        <f>IF($O$7=1,Values!F105,IF($O$7=2,Values!P105,Values!Z105))</f>
        <v>37</v>
      </c>
      <c r="G106" s="124">
        <f>IF($O$7=1,Values!G105,IF($O$7=2,Values!Q105,Values!AA105))</f>
        <v>81</v>
      </c>
      <c r="H106" s="124">
        <f>IF($O$7=1,Values!H105,IF($O$7=2,Values!R105,Values!AB105))</f>
        <v>82</v>
      </c>
      <c r="I106" s="125">
        <f>IF($O$7=1,Values!I105,IF($O$7=2,Values!S105,Values!AC105))</f>
        <v>32</v>
      </c>
      <c r="J106" s="15">
        <f>IF($O$7=1,Values!J105,IF($O$7=2,Values!T105,Values!AD105))</f>
        <v>45.8</v>
      </c>
      <c r="K106" s="15">
        <f>IF($O$7=1,Values!K105,IF($O$7=2,Values!U105,Values!AE105))</f>
        <v>49</v>
      </c>
      <c r="AA106" s="43"/>
      <c r="AB106" s="185">
        <v>0.97916666666666663</v>
      </c>
      <c r="AC106" s="51">
        <f t="shared" si="11"/>
        <v>30</v>
      </c>
      <c r="AD106" s="51">
        <f t="shared" si="12"/>
        <v>40</v>
      </c>
      <c r="AE106" s="51">
        <f t="shared" si="13"/>
        <v>41</v>
      </c>
      <c r="AF106" s="51">
        <f t="shared" si="14"/>
        <v>37</v>
      </c>
      <c r="AG106" s="51">
        <f t="shared" si="15"/>
        <v>81</v>
      </c>
      <c r="AH106" s="51">
        <f t="shared" si="16"/>
        <v>82</v>
      </c>
      <c r="AI106" s="51">
        <f t="shared" si="16"/>
        <v>32</v>
      </c>
      <c r="AJ106" s="186">
        <f t="shared" si="9"/>
        <v>45.8</v>
      </c>
      <c r="AK106" s="186">
        <f t="shared" si="10"/>
        <v>49</v>
      </c>
    </row>
    <row r="107" spans="2:37" x14ac:dyDescent="0.35">
      <c r="B107" s="36">
        <v>0.98958333333333337</v>
      </c>
      <c r="C107" s="123">
        <f>IF($O$7=1,Values!C106,IF($O$7=2,Values!M106,Values!W106))</f>
        <v>18</v>
      </c>
      <c r="D107" s="124">
        <f>IF($O$7=1,Values!D106,IF($O$7=2,Values!N106,Values!X106))</f>
        <v>25</v>
      </c>
      <c r="E107" s="124">
        <f>IF($O$7=1,Values!E106,IF($O$7=2,Values!O106,Values!Y106))</f>
        <v>27</v>
      </c>
      <c r="F107" s="124">
        <f>IF($O$7=1,Values!F106,IF($O$7=2,Values!P106,Values!Z106))</f>
        <v>33</v>
      </c>
      <c r="G107" s="124">
        <f>IF($O$7=1,Values!G106,IF($O$7=2,Values!Q106,Values!AA106))</f>
        <v>67</v>
      </c>
      <c r="H107" s="124">
        <f>IF($O$7=1,Values!H106,IF($O$7=2,Values!R106,Values!AB106))</f>
        <v>76</v>
      </c>
      <c r="I107" s="125">
        <f>IF($O$7=1,Values!I106,IF($O$7=2,Values!S106,Values!AC106))</f>
        <v>34</v>
      </c>
      <c r="J107" s="15">
        <f>IF($O$7=1,Values!J106,IF($O$7=2,Values!T106,Values!AD106))</f>
        <v>34</v>
      </c>
      <c r="K107" s="15">
        <f>IF($O$7=1,Values!K106,IF($O$7=2,Values!U106,Values!AE106))</f>
        <v>40</v>
      </c>
      <c r="AA107" s="43"/>
      <c r="AB107" s="185">
        <v>0.98958333333333337</v>
      </c>
      <c r="AC107" s="51">
        <f t="shared" si="11"/>
        <v>18</v>
      </c>
      <c r="AD107" s="51">
        <f t="shared" si="12"/>
        <v>25</v>
      </c>
      <c r="AE107" s="51">
        <f t="shared" si="13"/>
        <v>27</v>
      </c>
      <c r="AF107" s="51">
        <f t="shared" si="14"/>
        <v>33</v>
      </c>
      <c r="AG107" s="51">
        <f t="shared" si="15"/>
        <v>67</v>
      </c>
      <c r="AH107" s="51">
        <f t="shared" si="16"/>
        <v>76</v>
      </c>
      <c r="AI107" s="51">
        <f t="shared" si="16"/>
        <v>34</v>
      </c>
      <c r="AJ107" s="186">
        <f t="shared" si="9"/>
        <v>34</v>
      </c>
      <c r="AK107" s="186">
        <f t="shared" si="10"/>
        <v>40</v>
      </c>
    </row>
    <row r="108" spans="2:37" x14ac:dyDescent="0.35">
      <c r="B108" s="229" t="s">
        <v>57</v>
      </c>
      <c r="C108" s="230">
        <f>IF($O$7=1,Values!C107,IF($O$7=2,Values!M107,Values!W107))</f>
        <v>9670</v>
      </c>
      <c r="D108" s="231">
        <f>IF($O$7=1,Values!D107,IF($O$7=2,Values!N107,Values!X107))</f>
        <v>9890</v>
      </c>
      <c r="E108" s="231">
        <f>IF($O$7=1,Values!E107,IF($O$7=2,Values!O107,Values!Y107))</f>
        <v>10298</v>
      </c>
      <c r="F108" s="231">
        <f>IF($O$7=1,Values!F107,IF($O$7=2,Values!P107,Values!Z107))</f>
        <v>10240</v>
      </c>
      <c r="G108" s="231">
        <f>IF($O$7=1,Values!G107,IF($O$7=2,Values!Q107,Values!AA107))</f>
        <v>10375</v>
      </c>
      <c r="H108" s="231">
        <f>IF($O$7=1,Values!H107,IF($O$7=2,Values!R107,Values!AB107))</f>
        <v>8801</v>
      </c>
      <c r="I108" s="232">
        <f>IF($O$7=1,Values!I107,IF($O$7=2,Values!S107,Values!AC107))</f>
        <v>6752</v>
      </c>
      <c r="J108" s="233">
        <f>IF($O$7=1,Values!J107,IF($O$7=2,Values!T107,Values!AD107))</f>
        <v>10094.6</v>
      </c>
      <c r="K108" s="233">
        <f>IF($O$7=1,Values!K107,IF($O$7=2,Values!U107,Values!AE107))</f>
        <v>9432.2857142857174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58</v>
      </c>
      <c r="C109" s="235">
        <f>IF($O$7=1,Values!C108,IF($O$7=2,Values!M108,Values!W108))</f>
        <v>11416</v>
      </c>
      <c r="D109" s="236">
        <f>IF($O$7=1,Values!D108,IF($O$7=2,Values!N108,Values!X108))</f>
        <v>11794</v>
      </c>
      <c r="E109" s="236">
        <f>IF($O$7=1,Values!E108,IF($O$7=2,Values!O108,Values!Y108))</f>
        <v>12090</v>
      </c>
      <c r="F109" s="236">
        <f>IF($O$7=1,Values!F108,IF($O$7=2,Values!P108,Values!Z108))</f>
        <v>12243</v>
      </c>
      <c r="G109" s="236">
        <f>IF($O$7=1,Values!G108,IF($O$7=2,Values!Q108,Values!AA108))</f>
        <v>12455</v>
      </c>
      <c r="H109" s="236">
        <f>IF($O$7=1,Values!H108,IF($O$7=2,Values!R108,Values!AB108))</f>
        <v>10891</v>
      </c>
      <c r="I109" s="237">
        <f>IF($O$7=1,Values!I108,IF($O$7=2,Values!S108,Values!AC108))</f>
        <v>8132</v>
      </c>
      <c r="J109" s="238">
        <f>IF($O$7=1,Values!J108,IF($O$7=2,Values!T108,Values!AD108))</f>
        <v>11999.599999999997</v>
      </c>
      <c r="K109" s="238">
        <f>IF($O$7=1,Values!K108,IF($O$7=2,Values!U108,Values!AE108))</f>
        <v>11288.714285714286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59</v>
      </c>
      <c r="C110" s="240">
        <f>IF($O$7=1,Values!C109,IF($O$7=2,Values!M109,Values!W109))</f>
        <v>11808</v>
      </c>
      <c r="D110" s="241">
        <f>IF($O$7=1,Values!D109,IF($O$7=2,Values!N109,Values!X109))</f>
        <v>12230</v>
      </c>
      <c r="E110" s="241">
        <f>IF($O$7=1,Values!E109,IF($O$7=2,Values!O109,Values!Y109))</f>
        <v>12592</v>
      </c>
      <c r="F110" s="241">
        <f>IF($O$7=1,Values!F109,IF($O$7=2,Values!P109,Values!Z109))</f>
        <v>12759</v>
      </c>
      <c r="G110" s="241">
        <f>IF($O$7=1,Values!G109,IF($O$7=2,Values!Q109,Values!AA109))</f>
        <v>13137</v>
      </c>
      <c r="H110" s="241">
        <f>IF($O$7=1,Values!H109,IF($O$7=2,Values!R109,Values!AB109))</f>
        <v>11611</v>
      </c>
      <c r="I110" s="242">
        <f>IF($O$7=1,Values!I109,IF($O$7=2,Values!S109,Values!AC109))</f>
        <v>8515</v>
      </c>
      <c r="J110" s="243">
        <f>IF($O$7=1,Values!J109,IF($O$7=2,Values!T109,Values!AD109))</f>
        <v>12505.199999999995</v>
      </c>
      <c r="K110" s="243">
        <f>IF($O$7=1,Values!K109,IF($O$7=2,Values!U109,Values!AE109))</f>
        <v>11807.428571428572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60</v>
      </c>
      <c r="C111" s="245">
        <f>IF($O$7=1,Values!C110,IF($O$7=2,Values!M110,Values!W110))</f>
        <v>12117</v>
      </c>
      <c r="D111" s="246">
        <f>IF($O$7=1,Values!D110,IF($O$7=2,Values!N110,Values!X110))</f>
        <v>12493</v>
      </c>
      <c r="E111" s="246">
        <f>IF($O$7=1,Values!E110,IF($O$7=2,Values!O110,Values!Y110))</f>
        <v>12887</v>
      </c>
      <c r="F111" s="246">
        <f>IF($O$7=1,Values!F110,IF($O$7=2,Values!P110,Values!Z110))</f>
        <v>13030</v>
      </c>
      <c r="G111" s="246">
        <f>IF($O$7=1,Values!G110,IF($O$7=2,Values!Q110,Values!AA110))</f>
        <v>13432</v>
      </c>
      <c r="H111" s="246">
        <f>IF($O$7=1,Values!H110,IF($O$7=2,Values!R110,Values!AB110))</f>
        <v>12027</v>
      </c>
      <c r="I111" s="247">
        <f>IF($O$7=1,Values!I110,IF($O$7=2,Values!S110,Values!AC110))</f>
        <v>9036</v>
      </c>
      <c r="J111" s="248">
        <f>IF($O$7=1,Values!J110,IF($O$7=2,Values!T110,Values!AD110))</f>
        <v>12791.799999999997</v>
      </c>
      <c r="K111" s="248">
        <f>IF($O$7=1,Values!K110,IF($O$7=2,Values!U110,Values!AE110))</f>
        <v>12146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zoomScale="70" zoomScaleNormal="70" workbookViewId="0">
      <pane ySplit="11" topLeftCell="A12" activePane="bottomLeft" state="frozen"/>
      <selection pane="bottomLeft" activeCell="I35" sqref="C12:I35"/>
    </sheetView>
  </sheetViews>
  <sheetFormatPr defaultColWidth="9.1796875" defaultRowHeight="14.5" x14ac:dyDescent="0.35"/>
  <cols>
    <col min="1" max="1" width="2.453125" style="1" customWidth="1"/>
    <col min="2" max="11" width="9.54296875" style="1" customWidth="1"/>
    <col min="12" max="12" width="1.54296875" style="1" customWidth="1"/>
    <col min="13" max="21" width="9.1796875" style="1"/>
    <col min="22" max="22" width="1.54296875" style="1" customWidth="1"/>
    <col min="23" max="27" width="9.1796875" style="1"/>
    <col min="28" max="28" width="9.1796875" style="8"/>
    <col min="29" max="16384" width="9.17968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6</v>
      </c>
      <c r="J4" s="535" t="str">
        <f>Dashboard!$U$4</f>
        <v>01 - Russell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6" t="str">
        <f ca="1">OFFSET(AB9,O7-1,0)</f>
        <v>Combined</v>
      </c>
      <c r="D9" s="537"/>
      <c r="E9" s="537"/>
      <c r="F9" s="537"/>
      <c r="G9" s="537"/>
      <c r="H9" s="537"/>
      <c r="I9" s="537"/>
      <c r="J9" s="537"/>
      <c r="K9" s="53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32" t="s">
        <v>47</v>
      </c>
      <c r="C10" s="79" t="s">
        <v>48</v>
      </c>
      <c r="D10" s="77" t="s">
        <v>49</v>
      </c>
      <c r="E10" s="78" t="s">
        <v>50</v>
      </c>
      <c r="F10" s="78" t="s">
        <v>51</v>
      </c>
      <c r="G10" s="78" t="s">
        <v>52</v>
      </c>
      <c r="H10" s="78" t="s">
        <v>53</v>
      </c>
      <c r="I10" s="78" t="s">
        <v>54</v>
      </c>
      <c r="J10" s="539" t="s">
        <v>55</v>
      </c>
      <c r="K10" s="541" t="s">
        <v>56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15</v>
      </c>
      <c r="AC11" s="8" t="s">
        <v>48</v>
      </c>
      <c r="AD11" s="8" t="s">
        <v>49</v>
      </c>
      <c r="AE11" s="8" t="s">
        <v>50</v>
      </c>
      <c r="AF11" s="8" t="s">
        <v>51</v>
      </c>
      <c r="AG11" s="8" t="s">
        <v>52</v>
      </c>
      <c r="AH11" s="8" t="s">
        <v>53</v>
      </c>
      <c r="AI11" s="8" t="s">
        <v>54</v>
      </c>
      <c r="AJ11" s="8" t="s">
        <v>55</v>
      </c>
      <c r="AK11" s="8" t="s">
        <v>56</v>
      </c>
      <c r="AL11" s="8"/>
    </row>
    <row r="12" spans="1:38" x14ac:dyDescent="0.35">
      <c r="B12" s="36">
        <v>0</v>
      </c>
      <c r="C12" s="120">
        <f>IF($O$7=1,Values!C115,IF($O$7=2,Values!M115,Values!W115))</f>
        <v>84</v>
      </c>
      <c r="D12" s="121">
        <f>IF($O$7=1,Values!D115,IF($O$7=2,Values!N115,Values!X115))</f>
        <v>70</v>
      </c>
      <c r="E12" s="121">
        <f>IF($O$7=1,Values!E115,IF($O$7=2,Values!O115,Values!Y115))</f>
        <v>85</v>
      </c>
      <c r="F12" s="121">
        <f>IF($O$7=1,Values!F115,IF($O$7=2,Values!P115,Values!Z115))</f>
        <v>87</v>
      </c>
      <c r="G12" s="121">
        <f>IF($O$7=1,Values!G115,IF($O$7=2,Values!Q115,Values!AA115))</f>
        <v>93</v>
      </c>
      <c r="H12" s="121">
        <f>IF($O$7=1,Values!H115,IF($O$7=2,Values!R115,Values!AB115))</f>
        <v>141</v>
      </c>
      <c r="I12" s="122">
        <f>IF($O$7=1,Values!I115,IF($O$7=2,Values!S115,Values!AC115))</f>
        <v>177</v>
      </c>
      <c r="J12" s="122">
        <f>IF($O$7=1,Values!J115,IF($O$7=2,Values!T115,Values!AD115))</f>
        <v>83.8</v>
      </c>
      <c r="K12" s="122">
        <f>IF($O$7=1,Values!K115,IF($O$7=2,Values!U115,Values!AE115))</f>
        <v>105.28571428571429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84</v>
      </c>
      <c r="AD12" s="51">
        <f t="shared" ref="AD12:AI12" si="0">IFERROR(VALUE(0&amp;SUBSTITUTE(D12,"*","")),"-")</f>
        <v>70</v>
      </c>
      <c r="AE12" s="51">
        <f t="shared" si="0"/>
        <v>85</v>
      </c>
      <c r="AF12" s="51">
        <f t="shared" si="0"/>
        <v>87</v>
      </c>
      <c r="AG12" s="51">
        <f t="shared" si="0"/>
        <v>93</v>
      </c>
      <c r="AH12" s="51">
        <f t="shared" si="0"/>
        <v>141</v>
      </c>
      <c r="AI12" s="51">
        <f t="shared" si="0"/>
        <v>177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44</v>
      </c>
      <c r="D13" s="124">
        <f>IF($O$7=1,Values!D116,IF($O$7=2,Values!N116,Values!X116))</f>
        <v>34</v>
      </c>
      <c r="E13" s="124">
        <f>IF($O$7=1,Values!E116,IF($O$7=2,Values!O116,Values!Y116))</f>
        <v>46</v>
      </c>
      <c r="F13" s="124">
        <f>IF($O$7=1,Values!F116,IF($O$7=2,Values!P116,Values!Z116))</f>
        <v>44</v>
      </c>
      <c r="G13" s="124">
        <f>IF($O$7=1,Values!G116,IF($O$7=2,Values!Q116,Values!AA116))</f>
        <v>55</v>
      </c>
      <c r="H13" s="124">
        <f>IF($O$7=1,Values!H116,IF($O$7=2,Values!R116,Values!AB116))</f>
        <v>95</v>
      </c>
      <c r="I13" s="125">
        <f>IF($O$7=1,Values!I116,IF($O$7=2,Values!S116,Values!AC116))</f>
        <v>127</v>
      </c>
      <c r="J13" s="125">
        <f>IF($O$7=1,Values!J116,IF($O$7=2,Values!T116,Values!AD116))</f>
        <v>44.6</v>
      </c>
      <c r="K13" s="125">
        <f>IF($O$7=1,Values!K116,IF($O$7=2,Values!U116,Values!AE116))</f>
        <v>63.571428571428569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44</v>
      </c>
      <c r="AD13" s="51">
        <f t="shared" ref="AD13:AD35" si="2">IFERROR(VALUE(0&amp;SUBSTITUTE(D13,"*","")),"-")</f>
        <v>34</v>
      </c>
      <c r="AE13" s="51">
        <f t="shared" ref="AE13:AE35" si="3">IFERROR(VALUE(0&amp;SUBSTITUTE(E13,"*","")),"-")</f>
        <v>46</v>
      </c>
      <c r="AF13" s="51">
        <f t="shared" ref="AF13:AF35" si="4">IFERROR(VALUE(0&amp;SUBSTITUTE(F13,"*","")),"-")</f>
        <v>44</v>
      </c>
      <c r="AG13" s="51">
        <f t="shared" ref="AG13:AG35" si="5">IFERROR(VALUE(0&amp;SUBSTITUTE(G13,"*","")),"-")</f>
        <v>55</v>
      </c>
      <c r="AH13" s="51">
        <f t="shared" ref="AH13:AH35" si="6">IFERROR(VALUE(0&amp;SUBSTITUTE(H13,"*","")),"-")</f>
        <v>95</v>
      </c>
      <c r="AI13" s="51">
        <f t="shared" ref="AI13:AI35" si="7">IFERROR(VALUE(0&amp;SUBSTITUTE(I13,"*","")),"-")</f>
        <v>127</v>
      </c>
      <c r="AJ13" s="186">
        <f t="shared" ref="AJ13:AJ35" si="8">IFERROR(VALUE(0&amp;SUBSTITUTE(J13,"*","")),"-")</f>
        <v>44.6</v>
      </c>
      <c r="AK13" s="186">
        <f t="shared" ref="AK13:AK35" si="9">IFERROR(VALUE(0&amp;SUBSTITUTE(K13,"*","")),"-")</f>
        <v>63.571428571428598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20</v>
      </c>
      <c r="D14" s="124">
        <f>IF($O$7=1,Values!D117,IF($O$7=2,Values!N117,Values!X117))</f>
        <v>28</v>
      </c>
      <c r="E14" s="124">
        <f>IF($O$7=1,Values!E117,IF($O$7=2,Values!O117,Values!Y117))</f>
        <v>21</v>
      </c>
      <c r="F14" s="124">
        <f>IF($O$7=1,Values!F117,IF($O$7=2,Values!P117,Values!Z117))</f>
        <v>14</v>
      </c>
      <c r="G14" s="124">
        <f>IF($O$7=1,Values!G117,IF($O$7=2,Values!Q117,Values!AA117))</f>
        <v>26</v>
      </c>
      <c r="H14" s="124">
        <f>IF($O$7=1,Values!H117,IF($O$7=2,Values!R117,Values!AB117))</f>
        <v>72</v>
      </c>
      <c r="I14" s="125">
        <f>IF($O$7=1,Values!I117,IF($O$7=2,Values!S117,Values!AC117))</f>
        <v>72</v>
      </c>
      <c r="J14" s="125">
        <f>IF($O$7=1,Values!J117,IF($O$7=2,Values!T117,Values!AD117))</f>
        <v>21.8</v>
      </c>
      <c r="K14" s="125">
        <f>IF($O$7=1,Values!K117,IF($O$7=2,Values!U117,Values!AE117))</f>
        <v>36.142857142857146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20</v>
      </c>
      <c r="AD14" s="51">
        <f t="shared" si="2"/>
        <v>28</v>
      </c>
      <c r="AE14" s="51">
        <f t="shared" si="3"/>
        <v>21</v>
      </c>
      <c r="AF14" s="51">
        <f t="shared" si="4"/>
        <v>14</v>
      </c>
      <c r="AG14" s="51">
        <f t="shared" si="5"/>
        <v>26</v>
      </c>
      <c r="AH14" s="51">
        <f t="shared" si="6"/>
        <v>72</v>
      </c>
      <c r="AI14" s="51">
        <f t="shared" si="7"/>
        <v>72</v>
      </c>
      <c r="AJ14" s="186">
        <f t="shared" si="8"/>
        <v>21.8</v>
      </c>
      <c r="AK14" s="186">
        <f t="shared" si="9"/>
        <v>36.142857142857103</v>
      </c>
      <c r="AL14" s="8"/>
    </row>
    <row r="15" spans="1:38" x14ac:dyDescent="0.35">
      <c r="B15" s="36">
        <v>0.125</v>
      </c>
      <c r="C15" s="123">
        <f>IF($O$7=1,Values!C118,IF($O$7=2,Values!M118,Values!W118))</f>
        <v>22</v>
      </c>
      <c r="D15" s="124">
        <f>IF($O$7=1,Values!D118,IF($O$7=2,Values!N118,Values!X118))</f>
        <v>16</v>
      </c>
      <c r="E15" s="124">
        <f>IF($O$7=1,Values!E118,IF($O$7=2,Values!O118,Values!Y118))</f>
        <v>21</v>
      </c>
      <c r="F15" s="124">
        <f>IF($O$7=1,Values!F118,IF($O$7=2,Values!P118,Values!Z118))</f>
        <v>14</v>
      </c>
      <c r="G15" s="124">
        <f>IF($O$7=1,Values!G118,IF($O$7=2,Values!Q118,Values!AA118))</f>
        <v>18</v>
      </c>
      <c r="H15" s="124">
        <f>IF($O$7=1,Values!H118,IF($O$7=2,Values!R118,Values!AB118))</f>
        <v>41</v>
      </c>
      <c r="I15" s="125">
        <f>IF($O$7=1,Values!I118,IF($O$7=2,Values!S118,Values!AC118))</f>
        <v>52</v>
      </c>
      <c r="J15" s="125">
        <f>IF($O$7=1,Values!J118,IF($O$7=2,Values!T118,Values!AD118))</f>
        <v>18.2</v>
      </c>
      <c r="K15" s="125">
        <f>IF($O$7=1,Values!K118,IF($O$7=2,Values!U118,Values!AE118))</f>
        <v>26.285714285714285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22</v>
      </c>
      <c r="AD15" s="51">
        <f t="shared" si="2"/>
        <v>16</v>
      </c>
      <c r="AE15" s="51">
        <f t="shared" si="3"/>
        <v>21</v>
      </c>
      <c r="AF15" s="51">
        <f t="shared" si="4"/>
        <v>14</v>
      </c>
      <c r="AG15" s="51">
        <f t="shared" si="5"/>
        <v>18</v>
      </c>
      <c r="AH15" s="51">
        <f t="shared" si="6"/>
        <v>41</v>
      </c>
      <c r="AI15" s="51">
        <f t="shared" si="7"/>
        <v>52</v>
      </c>
      <c r="AJ15" s="186">
        <f t="shared" si="8"/>
        <v>18.2</v>
      </c>
      <c r="AK15" s="186">
        <f t="shared" si="9"/>
        <v>26.285714285714299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32</v>
      </c>
      <c r="D16" s="124">
        <f>IF($O$7=1,Values!D119,IF($O$7=2,Values!N119,Values!X119))</f>
        <v>26</v>
      </c>
      <c r="E16" s="124">
        <f>IF($O$7=1,Values!E119,IF($O$7=2,Values!O119,Values!Y119))</f>
        <v>27</v>
      </c>
      <c r="F16" s="124">
        <f>IF($O$7=1,Values!F119,IF($O$7=2,Values!P119,Values!Z119))</f>
        <v>33</v>
      </c>
      <c r="G16" s="124">
        <f>IF($O$7=1,Values!G119,IF($O$7=2,Values!Q119,Values!AA119))</f>
        <v>27</v>
      </c>
      <c r="H16" s="124">
        <f>IF($O$7=1,Values!H119,IF($O$7=2,Values!R119,Values!AB119))</f>
        <v>35</v>
      </c>
      <c r="I16" s="125">
        <f>IF($O$7=1,Values!I119,IF($O$7=2,Values!S119,Values!AC119))</f>
        <v>37</v>
      </c>
      <c r="J16" s="125">
        <f>IF($O$7=1,Values!J119,IF($O$7=2,Values!T119,Values!AD119))</f>
        <v>29</v>
      </c>
      <c r="K16" s="125">
        <f>IF($O$7=1,Values!K119,IF($O$7=2,Values!U119,Values!AE119))</f>
        <v>31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32</v>
      </c>
      <c r="AD16" s="51">
        <f t="shared" si="2"/>
        <v>26</v>
      </c>
      <c r="AE16" s="51">
        <f t="shared" si="3"/>
        <v>27</v>
      </c>
      <c r="AF16" s="51">
        <f t="shared" si="4"/>
        <v>33</v>
      </c>
      <c r="AG16" s="51">
        <f t="shared" si="5"/>
        <v>27</v>
      </c>
      <c r="AH16" s="51">
        <f t="shared" si="6"/>
        <v>35</v>
      </c>
      <c r="AI16" s="51">
        <f t="shared" si="7"/>
        <v>37</v>
      </c>
      <c r="AJ16" s="186">
        <f t="shared" si="8"/>
        <v>29</v>
      </c>
      <c r="AK16" s="186">
        <f t="shared" si="9"/>
        <v>31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107</v>
      </c>
      <c r="D17" s="124">
        <f>IF($O$7=1,Values!D120,IF($O$7=2,Values!N120,Values!X120))</f>
        <v>89</v>
      </c>
      <c r="E17" s="124">
        <f>IF($O$7=1,Values!E120,IF($O$7=2,Values!O120,Values!Y120))</f>
        <v>95</v>
      </c>
      <c r="F17" s="124">
        <f>IF($O$7=1,Values!F120,IF($O$7=2,Values!P120,Values!Z120))</f>
        <v>79</v>
      </c>
      <c r="G17" s="124">
        <f>IF($O$7=1,Values!G120,IF($O$7=2,Values!Q120,Values!AA120))</f>
        <v>76</v>
      </c>
      <c r="H17" s="124">
        <f>IF($O$7=1,Values!H120,IF($O$7=2,Values!R120,Values!AB120))</f>
        <v>32</v>
      </c>
      <c r="I17" s="125">
        <f>IF($O$7=1,Values!I120,IF($O$7=2,Values!S120,Values!AC120))</f>
        <v>56</v>
      </c>
      <c r="J17" s="125">
        <f>IF($O$7=1,Values!J120,IF($O$7=2,Values!T120,Values!AD120))</f>
        <v>89.2</v>
      </c>
      <c r="K17" s="125">
        <f>IF($O$7=1,Values!K120,IF($O$7=2,Values!U120,Values!AE120))</f>
        <v>76.285714285714292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107</v>
      </c>
      <c r="AD17" s="51">
        <f t="shared" si="2"/>
        <v>89</v>
      </c>
      <c r="AE17" s="51">
        <f t="shared" si="3"/>
        <v>95</v>
      </c>
      <c r="AF17" s="51">
        <f t="shared" si="4"/>
        <v>79</v>
      </c>
      <c r="AG17" s="51">
        <f t="shared" si="5"/>
        <v>76</v>
      </c>
      <c r="AH17" s="51">
        <f t="shared" si="6"/>
        <v>32</v>
      </c>
      <c r="AI17" s="51">
        <f t="shared" si="7"/>
        <v>56</v>
      </c>
      <c r="AJ17" s="186">
        <f t="shared" si="8"/>
        <v>89.2</v>
      </c>
      <c r="AK17" s="186">
        <f t="shared" si="9"/>
        <v>76.285714285714306</v>
      </c>
      <c r="AL17" s="8"/>
    </row>
    <row r="18" spans="2:38" x14ac:dyDescent="0.35">
      <c r="B18" s="36">
        <v>0.25</v>
      </c>
      <c r="C18" s="123">
        <f>IF($O$7=1,Values!C121,IF($O$7=2,Values!M121,Values!W121))</f>
        <v>291</v>
      </c>
      <c r="D18" s="124">
        <f>IF($O$7=1,Values!D121,IF($O$7=2,Values!N121,Values!X121))</f>
        <v>309</v>
      </c>
      <c r="E18" s="124">
        <f>IF($O$7=1,Values!E121,IF($O$7=2,Values!O121,Values!Y121))</f>
        <v>323</v>
      </c>
      <c r="F18" s="124">
        <f>IF($O$7=1,Values!F121,IF($O$7=2,Values!P121,Values!Z121))</f>
        <v>315</v>
      </c>
      <c r="G18" s="124">
        <f>IF($O$7=1,Values!G121,IF($O$7=2,Values!Q121,Values!AA121))</f>
        <v>289</v>
      </c>
      <c r="H18" s="124">
        <f>IF($O$7=1,Values!H121,IF($O$7=2,Values!R121,Values!AB121))</f>
        <v>104</v>
      </c>
      <c r="I18" s="125">
        <f>IF($O$7=1,Values!I121,IF($O$7=2,Values!S121,Values!AC121))</f>
        <v>67</v>
      </c>
      <c r="J18" s="125">
        <f>IF($O$7=1,Values!J121,IF($O$7=2,Values!T121,Values!AD121))</f>
        <v>305.39999999999998</v>
      </c>
      <c r="K18" s="125">
        <f>IF($O$7=1,Values!K121,IF($O$7=2,Values!U121,Values!AE121))</f>
        <v>242.57142857142858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291</v>
      </c>
      <c r="AD18" s="51">
        <f t="shared" si="2"/>
        <v>309</v>
      </c>
      <c r="AE18" s="51">
        <f t="shared" si="3"/>
        <v>323</v>
      </c>
      <c r="AF18" s="51">
        <f t="shared" si="4"/>
        <v>315</v>
      </c>
      <c r="AG18" s="51">
        <f t="shared" si="5"/>
        <v>289</v>
      </c>
      <c r="AH18" s="51">
        <f t="shared" si="6"/>
        <v>104</v>
      </c>
      <c r="AI18" s="51">
        <f t="shared" si="7"/>
        <v>67</v>
      </c>
      <c r="AJ18" s="186">
        <f t="shared" si="8"/>
        <v>305.39999999999998</v>
      </c>
      <c r="AK18" s="186">
        <f t="shared" si="9"/>
        <v>242.57142857142901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819</v>
      </c>
      <c r="D19" s="124">
        <f>IF($O$7=1,Values!D122,IF($O$7=2,Values!N122,Values!X122))</f>
        <v>846</v>
      </c>
      <c r="E19" s="124">
        <f>IF($O$7=1,Values!E122,IF($O$7=2,Values!O122,Values!Y122))</f>
        <v>804</v>
      </c>
      <c r="F19" s="124">
        <f>IF($O$7=1,Values!F122,IF($O$7=2,Values!P122,Values!Z122))</f>
        <v>803</v>
      </c>
      <c r="G19" s="124">
        <f>IF($O$7=1,Values!G122,IF($O$7=2,Values!Q122,Values!AA122))</f>
        <v>708</v>
      </c>
      <c r="H19" s="124">
        <f>IF($O$7=1,Values!H122,IF($O$7=2,Values!R122,Values!AB122))</f>
        <v>192</v>
      </c>
      <c r="I19" s="125">
        <f>IF($O$7=1,Values!I122,IF($O$7=2,Values!S122,Values!AC122))</f>
        <v>131</v>
      </c>
      <c r="J19" s="125">
        <f>IF($O$7=1,Values!J122,IF($O$7=2,Values!T122,Values!AD122))</f>
        <v>796</v>
      </c>
      <c r="K19" s="125">
        <f>IF($O$7=1,Values!K122,IF($O$7=2,Values!U122,Values!AE122))</f>
        <v>614.71428571428567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819</v>
      </c>
      <c r="AD19" s="51">
        <f t="shared" si="2"/>
        <v>846</v>
      </c>
      <c r="AE19" s="51">
        <f t="shared" si="3"/>
        <v>804</v>
      </c>
      <c r="AF19" s="51">
        <f t="shared" si="4"/>
        <v>803</v>
      </c>
      <c r="AG19" s="51">
        <f t="shared" si="5"/>
        <v>708</v>
      </c>
      <c r="AH19" s="51">
        <f t="shared" si="6"/>
        <v>192</v>
      </c>
      <c r="AI19" s="51">
        <f t="shared" si="7"/>
        <v>131</v>
      </c>
      <c r="AJ19" s="186">
        <f t="shared" si="8"/>
        <v>796</v>
      </c>
      <c r="AK19" s="186">
        <f t="shared" si="9"/>
        <v>614.71428571428601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931</v>
      </c>
      <c r="D20" s="124">
        <f>IF($O$7=1,Values!D123,IF($O$7=2,Values!N123,Values!X123))</f>
        <v>664</v>
      </c>
      <c r="E20" s="124">
        <f>IF($O$7=1,Values!E123,IF($O$7=2,Values!O123,Values!Y123))</f>
        <v>718</v>
      </c>
      <c r="F20" s="124">
        <f>IF($O$7=1,Values!F123,IF($O$7=2,Values!P123,Values!Z123))</f>
        <v>824</v>
      </c>
      <c r="G20" s="124">
        <f>IF($O$7=1,Values!G123,IF($O$7=2,Values!Q123,Values!AA123))</f>
        <v>905</v>
      </c>
      <c r="H20" s="124">
        <f>IF($O$7=1,Values!H123,IF($O$7=2,Values!R123,Values!AB123))</f>
        <v>364</v>
      </c>
      <c r="I20" s="125">
        <f>IF($O$7=1,Values!I123,IF($O$7=2,Values!S123,Values!AC123))</f>
        <v>182</v>
      </c>
      <c r="J20" s="125">
        <f>IF($O$7=1,Values!J123,IF($O$7=2,Values!T123,Values!AD123))</f>
        <v>808.4</v>
      </c>
      <c r="K20" s="125">
        <f>IF($O$7=1,Values!K123,IF($O$7=2,Values!U123,Values!AE123))</f>
        <v>655.42857142857144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931</v>
      </c>
      <c r="AD20" s="51">
        <f>IFERROR(VALUE(0&amp;SUBSTITUTE(D20,"*","")),"-")</f>
        <v>664</v>
      </c>
      <c r="AE20" s="51">
        <f t="shared" si="3"/>
        <v>718</v>
      </c>
      <c r="AF20" s="51">
        <f t="shared" si="4"/>
        <v>824</v>
      </c>
      <c r="AG20" s="51">
        <f t="shared" si="5"/>
        <v>905</v>
      </c>
      <c r="AH20" s="51">
        <f t="shared" si="6"/>
        <v>364</v>
      </c>
      <c r="AI20" s="51">
        <f t="shared" si="7"/>
        <v>182</v>
      </c>
      <c r="AJ20" s="186">
        <f t="shared" si="8"/>
        <v>808.4</v>
      </c>
      <c r="AK20" s="186">
        <f t="shared" si="9"/>
        <v>655.42857142857099</v>
      </c>
      <c r="AL20" s="8"/>
    </row>
    <row r="21" spans="2:38" x14ac:dyDescent="0.35">
      <c r="B21" s="36">
        <v>0.375</v>
      </c>
      <c r="C21" s="123">
        <f>IF($O$7=1,Values!C124,IF($O$7=2,Values!M124,Values!W124))</f>
        <v>751</v>
      </c>
      <c r="D21" s="124">
        <f>IF($O$7=1,Values!D124,IF($O$7=2,Values!N124,Values!X124))</f>
        <v>743</v>
      </c>
      <c r="E21" s="124">
        <f>IF($O$7=1,Values!E124,IF($O$7=2,Values!O124,Values!Y124))</f>
        <v>763</v>
      </c>
      <c r="F21" s="124">
        <f>IF($O$7=1,Values!F124,IF($O$7=2,Values!P124,Values!Z124))</f>
        <v>773</v>
      </c>
      <c r="G21" s="124">
        <f>IF($O$7=1,Values!G124,IF($O$7=2,Values!Q124,Values!AA124))</f>
        <v>738</v>
      </c>
      <c r="H21" s="124">
        <f>IF($O$7=1,Values!H124,IF($O$7=2,Values!R124,Values!AB124))</f>
        <v>576</v>
      </c>
      <c r="I21" s="125">
        <f>IF($O$7=1,Values!I124,IF($O$7=2,Values!S124,Values!AC124))</f>
        <v>362</v>
      </c>
      <c r="J21" s="125">
        <f>IF($O$7=1,Values!J124,IF($O$7=2,Values!T124,Values!AD124))</f>
        <v>753.6</v>
      </c>
      <c r="K21" s="125">
        <f>IF($O$7=1,Values!K124,IF($O$7=2,Values!U124,Values!AE124))</f>
        <v>672.28571428571433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751</v>
      </c>
      <c r="AD21" s="51">
        <f t="shared" si="2"/>
        <v>743</v>
      </c>
      <c r="AE21" s="51">
        <f t="shared" si="3"/>
        <v>763</v>
      </c>
      <c r="AF21" s="51">
        <f t="shared" si="4"/>
        <v>773</v>
      </c>
      <c r="AG21" s="51">
        <f t="shared" si="5"/>
        <v>738</v>
      </c>
      <c r="AH21" s="51">
        <f t="shared" si="6"/>
        <v>576</v>
      </c>
      <c r="AI21" s="51">
        <f t="shared" si="7"/>
        <v>362</v>
      </c>
      <c r="AJ21" s="186">
        <f t="shared" si="8"/>
        <v>753.6</v>
      </c>
      <c r="AK21" s="186">
        <f t="shared" si="9"/>
        <v>672.28571428571399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619</v>
      </c>
      <c r="D22" s="124">
        <f>IF($O$7=1,Values!D125,IF($O$7=2,Values!N125,Values!X125))</f>
        <v>690</v>
      </c>
      <c r="E22" s="124">
        <f>IF($O$7=1,Values!E125,IF($O$7=2,Values!O125,Values!Y125))</f>
        <v>667</v>
      </c>
      <c r="F22" s="124">
        <f>IF($O$7=1,Values!F125,IF($O$7=2,Values!P125,Values!Z125))</f>
        <v>695</v>
      </c>
      <c r="G22" s="124">
        <f>IF($O$7=1,Values!G125,IF($O$7=2,Values!Q125,Values!AA125))</f>
        <v>654</v>
      </c>
      <c r="H22" s="124">
        <f>IF($O$7=1,Values!H125,IF($O$7=2,Values!R125,Values!AB125))</f>
        <v>675</v>
      </c>
      <c r="I22" s="125">
        <f>IF($O$7=1,Values!I125,IF($O$7=2,Values!S125,Values!AC125))</f>
        <v>451</v>
      </c>
      <c r="J22" s="125">
        <f>IF($O$7=1,Values!J125,IF($O$7=2,Values!T125,Values!AD125))</f>
        <v>665</v>
      </c>
      <c r="K22" s="125">
        <f>IF($O$7=1,Values!K125,IF($O$7=2,Values!U125,Values!AE125))</f>
        <v>635.85714285714289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619</v>
      </c>
      <c r="AD22" s="51">
        <f t="shared" si="2"/>
        <v>690</v>
      </c>
      <c r="AE22" s="51">
        <f t="shared" si="3"/>
        <v>667</v>
      </c>
      <c r="AF22" s="51">
        <f t="shared" si="4"/>
        <v>695</v>
      </c>
      <c r="AG22" s="51">
        <f t="shared" si="5"/>
        <v>654</v>
      </c>
      <c r="AH22" s="51">
        <f t="shared" si="6"/>
        <v>675</v>
      </c>
      <c r="AI22" s="51">
        <f t="shared" si="7"/>
        <v>451</v>
      </c>
      <c r="AJ22" s="186">
        <f t="shared" si="8"/>
        <v>665</v>
      </c>
      <c r="AK22" s="186">
        <f t="shared" si="9"/>
        <v>635.857142857143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574</v>
      </c>
      <c r="D23" s="124">
        <f>IF($O$7=1,Values!D126,IF($O$7=2,Values!N126,Values!X126))</f>
        <v>650</v>
      </c>
      <c r="E23" s="124">
        <f>IF($O$7=1,Values!E126,IF($O$7=2,Values!O126,Values!Y126))</f>
        <v>660</v>
      </c>
      <c r="F23" s="124">
        <f>IF($O$7=1,Values!F126,IF($O$7=2,Values!P126,Values!Z126))</f>
        <v>669</v>
      </c>
      <c r="G23" s="124">
        <f>IF($O$7=1,Values!G126,IF($O$7=2,Values!Q126,Values!AA126))</f>
        <v>671</v>
      </c>
      <c r="H23" s="124">
        <f>IF($O$7=1,Values!H126,IF($O$7=2,Values!R126,Values!AB126))</f>
        <v>769</v>
      </c>
      <c r="I23" s="125">
        <f>IF($O$7=1,Values!I126,IF($O$7=2,Values!S126,Values!AC126))</f>
        <v>559</v>
      </c>
      <c r="J23" s="125">
        <f>IF($O$7=1,Values!J126,IF($O$7=2,Values!T126,Values!AD126))</f>
        <v>644.79999999999995</v>
      </c>
      <c r="K23" s="125">
        <f>IF($O$7=1,Values!K126,IF($O$7=2,Values!U126,Values!AE126))</f>
        <v>650.28571428571433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574</v>
      </c>
      <c r="AD23" s="51">
        <f t="shared" si="2"/>
        <v>650</v>
      </c>
      <c r="AE23" s="51">
        <f t="shared" si="3"/>
        <v>660</v>
      </c>
      <c r="AF23" s="51">
        <f t="shared" si="4"/>
        <v>669</v>
      </c>
      <c r="AG23" s="51">
        <f t="shared" si="5"/>
        <v>671</v>
      </c>
      <c r="AH23" s="51">
        <f t="shared" si="6"/>
        <v>769</v>
      </c>
      <c r="AI23" s="51">
        <f t="shared" si="7"/>
        <v>559</v>
      </c>
      <c r="AJ23" s="186">
        <f t="shared" si="8"/>
        <v>644.79999999999995</v>
      </c>
      <c r="AK23" s="186">
        <f t="shared" si="9"/>
        <v>650.28571428571399</v>
      </c>
      <c r="AL23" s="8"/>
    </row>
    <row r="24" spans="2:38" x14ac:dyDescent="0.35">
      <c r="B24" s="36">
        <v>0.5</v>
      </c>
      <c r="C24" s="123">
        <f>IF($O$7=1,Values!C127,IF($O$7=2,Values!M127,Values!W127))</f>
        <v>718</v>
      </c>
      <c r="D24" s="124">
        <f>IF($O$7=1,Values!D127,IF($O$7=2,Values!N127,Values!X127))</f>
        <v>689</v>
      </c>
      <c r="E24" s="124">
        <f>IF($O$7=1,Values!E127,IF($O$7=2,Values!O127,Values!Y127))</f>
        <v>775</v>
      </c>
      <c r="F24" s="124">
        <f>IF($O$7=1,Values!F127,IF($O$7=2,Values!P127,Values!Z127))</f>
        <v>756</v>
      </c>
      <c r="G24" s="124">
        <f>IF($O$7=1,Values!G127,IF($O$7=2,Values!Q127,Values!AA127))</f>
        <v>750</v>
      </c>
      <c r="H24" s="124">
        <f>IF($O$7=1,Values!H127,IF($O$7=2,Values!R127,Values!AB127))</f>
        <v>913</v>
      </c>
      <c r="I24" s="125">
        <f>IF($O$7=1,Values!I127,IF($O$7=2,Values!S127,Values!AC127))</f>
        <v>683</v>
      </c>
      <c r="J24" s="125">
        <f>IF($O$7=1,Values!J127,IF($O$7=2,Values!T127,Values!AD127))</f>
        <v>737.6</v>
      </c>
      <c r="K24" s="125">
        <f>IF($O$7=1,Values!K127,IF($O$7=2,Values!U127,Values!AE127))</f>
        <v>754.85714285714289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718</v>
      </c>
      <c r="AD24" s="51">
        <f t="shared" si="2"/>
        <v>689</v>
      </c>
      <c r="AE24" s="51">
        <f t="shared" si="3"/>
        <v>775</v>
      </c>
      <c r="AF24" s="51">
        <f t="shared" si="4"/>
        <v>756</v>
      </c>
      <c r="AG24" s="51">
        <f t="shared" si="5"/>
        <v>750</v>
      </c>
      <c r="AH24" s="51">
        <f t="shared" si="6"/>
        <v>913</v>
      </c>
      <c r="AI24" s="51">
        <f t="shared" si="7"/>
        <v>683</v>
      </c>
      <c r="AJ24" s="186">
        <f t="shared" si="8"/>
        <v>737.6</v>
      </c>
      <c r="AK24" s="186">
        <f t="shared" si="9"/>
        <v>754.857142857143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633</v>
      </c>
      <c r="D25" s="124">
        <f>IF($O$7=1,Values!D128,IF($O$7=2,Values!N128,Values!X128))</f>
        <v>681</v>
      </c>
      <c r="E25" s="124">
        <f>IF($O$7=1,Values!E128,IF($O$7=2,Values!O128,Values!Y128))</f>
        <v>801</v>
      </c>
      <c r="F25" s="124">
        <f>IF($O$7=1,Values!F128,IF($O$7=2,Values!P128,Values!Z128))</f>
        <v>777</v>
      </c>
      <c r="G25" s="124">
        <f>IF($O$7=1,Values!G128,IF($O$7=2,Values!Q128,Values!AA128))</f>
        <v>774</v>
      </c>
      <c r="H25" s="124">
        <f>IF($O$7=1,Values!H128,IF($O$7=2,Values!R128,Values!AB128))</f>
        <v>901</v>
      </c>
      <c r="I25" s="125">
        <f>IF($O$7=1,Values!I128,IF($O$7=2,Values!S128,Values!AC128))</f>
        <v>848</v>
      </c>
      <c r="J25" s="125">
        <f>IF($O$7=1,Values!J128,IF($O$7=2,Values!T128,Values!AD128))</f>
        <v>733.2</v>
      </c>
      <c r="K25" s="125">
        <f>IF($O$7=1,Values!K128,IF($O$7=2,Values!U128,Values!AE128))</f>
        <v>773.57142857142856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633</v>
      </c>
      <c r="AD25" s="51">
        <f t="shared" si="2"/>
        <v>681</v>
      </c>
      <c r="AE25" s="51">
        <f t="shared" si="3"/>
        <v>801</v>
      </c>
      <c r="AF25" s="51">
        <f t="shared" si="4"/>
        <v>777</v>
      </c>
      <c r="AG25" s="51">
        <f t="shared" si="5"/>
        <v>774</v>
      </c>
      <c r="AH25" s="51">
        <f t="shared" si="6"/>
        <v>901</v>
      </c>
      <c r="AI25" s="51">
        <f t="shared" si="7"/>
        <v>848</v>
      </c>
      <c r="AJ25" s="186">
        <f t="shared" si="8"/>
        <v>733.2</v>
      </c>
      <c r="AK25" s="186">
        <f t="shared" si="9"/>
        <v>773.57142857142901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809</v>
      </c>
      <c r="D26" s="124">
        <f>IF($O$7=1,Values!D129,IF($O$7=2,Values!N129,Values!X129))</f>
        <v>854</v>
      </c>
      <c r="E26" s="124">
        <f>IF($O$7=1,Values!E129,IF($O$7=2,Values!O129,Values!Y129))</f>
        <v>929</v>
      </c>
      <c r="F26" s="124">
        <f>IF($O$7=1,Values!F129,IF($O$7=2,Values!P129,Values!Z129))</f>
        <v>863</v>
      </c>
      <c r="G26" s="124">
        <f>IF($O$7=1,Values!G129,IF($O$7=2,Values!Q129,Values!AA129))</f>
        <v>1008</v>
      </c>
      <c r="H26" s="124">
        <f>IF($O$7=1,Values!H129,IF($O$7=2,Values!R129,Values!AB129))</f>
        <v>865</v>
      </c>
      <c r="I26" s="125">
        <f>IF($O$7=1,Values!I129,IF($O$7=2,Values!S129,Values!AC129))</f>
        <v>704</v>
      </c>
      <c r="J26" s="125">
        <f>IF($O$7=1,Values!J129,IF($O$7=2,Values!T129,Values!AD129))</f>
        <v>892.6</v>
      </c>
      <c r="K26" s="125">
        <f>IF($O$7=1,Values!K129,IF($O$7=2,Values!U129,Values!AE129))</f>
        <v>861.71428571428567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809</v>
      </c>
      <c r="AD26" s="51">
        <f t="shared" si="2"/>
        <v>854</v>
      </c>
      <c r="AE26" s="51">
        <f t="shared" si="3"/>
        <v>929</v>
      </c>
      <c r="AF26" s="51">
        <f t="shared" si="4"/>
        <v>863</v>
      </c>
      <c r="AG26" s="51">
        <f t="shared" si="5"/>
        <v>1008</v>
      </c>
      <c r="AH26" s="51">
        <f t="shared" si="6"/>
        <v>865</v>
      </c>
      <c r="AI26" s="51">
        <f t="shared" si="7"/>
        <v>704</v>
      </c>
      <c r="AJ26" s="186">
        <f t="shared" si="8"/>
        <v>892.6</v>
      </c>
      <c r="AK26" s="186">
        <f t="shared" si="9"/>
        <v>861.71428571428601</v>
      </c>
      <c r="AL26" s="8"/>
    </row>
    <row r="27" spans="2:38" x14ac:dyDescent="0.35">
      <c r="B27" s="36">
        <v>0.625</v>
      </c>
      <c r="C27" s="123">
        <f>IF($O$7=1,Values!C130,IF($O$7=2,Values!M130,Values!W130))</f>
        <v>1012</v>
      </c>
      <c r="D27" s="124">
        <f>IF($O$7=1,Values!D130,IF($O$7=2,Values!N130,Values!X130))</f>
        <v>1008</v>
      </c>
      <c r="E27" s="124">
        <f>IF($O$7=1,Values!E130,IF($O$7=2,Values!O130,Values!Y130))</f>
        <v>1128</v>
      </c>
      <c r="F27" s="124">
        <f>IF($O$7=1,Values!F130,IF($O$7=2,Values!P130,Values!Z130))</f>
        <v>1040</v>
      </c>
      <c r="G27" s="124">
        <f>IF($O$7=1,Values!G130,IF($O$7=2,Values!Q130,Values!AA130))</f>
        <v>1090</v>
      </c>
      <c r="H27" s="124">
        <f>IF($O$7=1,Values!H130,IF($O$7=2,Values!R130,Values!AB130))</f>
        <v>908</v>
      </c>
      <c r="I27" s="125">
        <f>IF($O$7=1,Values!I130,IF($O$7=2,Values!S130,Values!AC130))</f>
        <v>752</v>
      </c>
      <c r="J27" s="125">
        <f>IF($O$7=1,Values!J130,IF($O$7=2,Values!T130,Values!AD130))</f>
        <v>1055.5999999999999</v>
      </c>
      <c r="K27" s="125">
        <f>IF($O$7=1,Values!K130,IF($O$7=2,Values!U130,Values!AE130))</f>
        <v>991.14285714285711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1012</v>
      </c>
      <c r="AD27" s="51">
        <f t="shared" si="2"/>
        <v>1008</v>
      </c>
      <c r="AE27" s="51">
        <f t="shared" si="3"/>
        <v>1128</v>
      </c>
      <c r="AF27" s="51">
        <f t="shared" si="4"/>
        <v>1040</v>
      </c>
      <c r="AG27" s="51">
        <f t="shared" si="5"/>
        <v>1090</v>
      </c>
      <c r="AH27" s="51">
        <f t="shared" si="6"/>
        <v>908</v>
      </c>
      <c r="AI27" s="51">
        <f t="shared" si="7"/>
        <v>752</v>
      </c>
      <c r="AJ27" s="186">
        <f t="shared" si="8"/>
        <v>1055.5999999999999</v>
      </c>
      <c r="AK27" s="186">
        <f t="shared" si="9"/>
        <v>991.142857142857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996</v>
      </c>
      <c r="D28" s="124">
        <f>IF($O$7=1,Values!D131,IF($O$7=2,Values!N131,Values!X131))</f>
        <v>1086</v>
      </c>
      <c r="E28" s="124">
        <f>IF($O$7=1,Values!E131,IF($O$7=2,Values!O131,Values!Y131))</f>
        <v>1088</v>
      </c>
      <c r="F28" s="124">
        <f>IF($O$7=1,Values!F131,IF($O$7=2,Values!P131,Values!Z131))</f>
        <v>1035</v>
      </c>
      <c r="G28" s="124">
        <f>IF($O$7=1,Values!G131,IF($O$7=2,Values!Q131,Values!AA131))</f>
        <v>1091</v>
      </c>
      <c r="H28" s="124">
        <f>IF($O$7=1,Values!H131,IF($O$7=2,Values!R131,Values!AB131))</f>
        <v>906</v>
      </c>
      <c r="I28" s="125">
        <f>IF($O$7=1,Values!I131,IF($O$7=2,Values!S131,Values!AC131))</f>
        <v>743</v>
      </c>
      <c r="J28" s="125">
        <f>IF($O$7=1,Values!J131,IF($O$7=2,Values!T131,Values!AD131))</f>
        <v>1059.2</v>
      </c>
      <c r="K28" s="125">
        <f>IF($O$7=1,Values!K131,IF($O$7=2,Values!U131,Values!AE131))</f>
        <v>992.14285714285711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996</v>
      </c>
      <c r="AD28" s="51">
        <f t="shared" si="2"/>
        <v>1086</v>
      </c>
      <c r="AE28" s="51">
        <f t="shared" si="3"/>
        <v>1088</v>
      </c>
      <c r="AF28" s="51">
        <f t="shared" si="4"/>
        <v>1035</v>
      </c>
      <c r="AG28" s="51">
        <f t="shared" si="5"/>
        <v>1091</v>
      </c>
      <c r="AH28" s="51">
        <f t="shared" si="6"/>
        <v>906</v>
      </c>
      <c r="AI28" s="51">
        <f t="shared" si="7"/>
        <v>743</v>
      </c>
      <c r="AJ28" s="186">
        <f t="shared" si="8"/>
        <v>1059.2</v>
      </c>
      <c r="AK28" s="186">
        <f t="shared" si="9"/>
        <v>992.142857142857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955</v>
      </c>
      <c r="D29" s="124">
        <f>IF($O$7=1,Values!D132,IF($O$7=2,Values!N132,Values!X132))</f>
        <v>1010</v>
      </c>
      <c r="E29" s="124">
        <f>IF($O$7=1,Values!E132,IF($O$7=2,Values!O132,Values!Y132))</f>
        <v>1076</v>
      </c>
      <c r="F29" s="124">
        <f>IF($O$7=1,Values!F132,IF($O$7=2,Values!P132,Values!Z132))</f>
        <v>1084</v>
      </c>
      <c r="G29" s="124">
        <f>IF($O$7=1,Values!G132,IF($O$7=2,Values!Q132,Values!AA132))</f>
        <v>1046</v>
      </c>
      <c r="H29" s="124">
        <f>IF($O$7=1,Values!H132,IF($O$7=2,Values!R132,Values!AB132))</f>
        <v>873</v>
      </c>
      <c r="I29" s="125">
        <f>IF($O$7=1,Values!I132,IF($O$7=2,Values!S132,Values!AC132))</f>
        <v>712</v>
      </c>
      <c r="J29" s="125">
        <f>IF($O$7=1,Values!J132,IF($O$7=2,Values!T132,Values!AD132))</f>
        <v>1034.2</v>
      </c>
      <c r="K29" s="125">
        <f>IF($O$7=1,Values!K132,IF($O$7=2,Values!U132,Values!AE132))</f>
        <v>965.14285714285711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955</v>
      </c>
      <c r="AD29" s="51">
        <f t="shared" si="2"/>
        <v>1010</v>
      </c>
      <c r="AE29" s="51">
        <f t="shared" si="3"/>
        <v>1076</v>
      </c>
      <c r="AF29" s="51">
        <f t="shared" si="4"/>
        <v>1084</v>
      </c>
      <c r="AG29" s="51">
        <f t="shared" si="5"/>
        <v>1046</v>
      </c>
      <c r="AH29" s="51">
        <f t="shared" si="6"/>
        <v>873</v>
      </c>
      <c r="AI29" s="51">
        <f t="shared" si="7"/>
        <v>712</v>
      </c>
      <c r="AJ29" s="186">
        <f t="shared" si="8"/>
        <v>1034.2</v>
      </c>
      <c r="AK29" s="186">
        <f t="shared" si="9"/>
        <v>965.142857142857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853</v>
      </c>
      <c r="D30" s="124">
        <f>IF($O$7=1,Values!D133,IF($O$7=2,Values!N133,Values!X133))</f>
        <v>969</v>
      </c>
      <c r="E30" s="124">
        <f>IF($O$7=1,Values!E133,IF($O$7=2,Values!O133,Values!Y133))</f>
        <v>889</v>
      </c>
      <c r="F30" s="124">
        <f>IF($O$7=1,Values!F133,IF($O$7=2,Values!P133,Values!Z133))</f>
        <v>921</v>
      </c>
      <c r="G30" s="124">
        <f>IF($O$7=1,Values!G133,IF($O$7=2,Values!Q133,Values!AA133))</f>
        <v>940</v>
      </c>
      <c r="H30" s="124">
        <f>IF($O$7=1,Values!H133,IF($O$7=2,Values!R133,Values!AB133))</f>
        <v>859</v>
      </c>
      <c r="I30" s="125">
        <f>IF($O$7=1,Values!I133,IF($O$7=2,Values!S133,Values!AC133))</f>
        <v>625</v>
      </c>
      <c r="J30" s="125">
        <f>IF($O$7=1,Values!J133,IF($O$7=2,Values!T133,Values!AD133))</f>
        <v>914.4</v>
      </c>
      <c r="K30" s="125">
        <f>IF($O$7=1,Values!K133,IF($O$7=2,Values!U133,Values!AE133))</f>
        <v>865.14285714285711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853</v>
      </c>
      <c r="AD30" s="51">
        <f t="shared" si="2"/>
        <v>969</v>
      </c>
      <c r="AE30" s="51">
        <f t="shared" si="3"/>
        <v>889</v>
      </c>
      <c r="AF30" s="51">
        <f t="shared" si="4"/>
        <v>921</v>
      </c>
      <c r="AG30" s="51">
        <f t="shared" si="5"/>
        <v>940</v>
      </c>
      <c r="AH30" s="51">
        <f t="shared" si="6"/>
        <v>859</v>
      </c>
      <c r="AI30" s="51">
        <f t="shared" si="7"/>
        <v>625</v>
      </c>
      <c r="AJ30" s="186">
        <f t="shared" si="8"/>
        <v>914.4</v>
      </c>
      <c r="AK30" s="186">
        <f t="shared" si="9"/>
        <v>865.142857142857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683</v>
      </c>
      <c r="D31" s="124">
        <f>IF($O$7=1,Values!D134,IF($O$7=2,Values!N134,Values!X134))</f>
        <v>708</v>
      </c>
      <c r="E31" s="124">
        <f>IF($O$7=1,Values!E134,IF($O$7=2,Values!O134,Values!Y134))</f>
        <v>649</v>
      </c>
      <c r="F31" s="124">
        <f>IF($O$7=1,Values!F134,IF($O$7=2,Values!P134,Values!Z134))</f>
        <v>781</v>
      </c>
      <c r="G31" s="124">
        <f>IF($O$7=1,Values!G134,IF($O$7=2,Values!Q134,Values!AA134))</f>
        <v>759</v>
      </c>
      <c r="H31" s="124">
        <f>IF($O$7=1,Values!H134,IF($O$7=2,Values!R134,Values!AB134))</f>
        <v>800</v>
      </c>
      <c r="I31" s="125">
        <f>IF($O$7=1,Values!I134,IF($O$7=2,Values!S134,Values!AC134))</f>
        <v>577</v>
      </c>
      <c r="J31" s="125">
        <f>IF($O$7=1,Values!J134,IF($O$7=2,Values!T134,Values!AD134))</f>
        <v>716</v>
      </c>
      <c r="K31" s="125">
        <f>IF($O$7=1,Values!K134,IF($O$7=2,Values!U134,Values!AE134))</f>
        <v>708.14285714285711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683</v>
      </c>
      <c r="AD31" s="51">
        <f t="shared" si="2"/>
        <v>708</v>
      </c>
      <c r="AE31" s="51">
        <f t="shared" si="3"/>
        <v>649</v>
      </c>
      <c r="AF31" s="51">
        <f t="shared" si="4"/>
        <v>781</v>
      </c>
      <c r="AG31" s="51">
        <f t="shared" si="5"/>
        <v>759</v>
      </c>
      <c r="AH31" s="51">
        <f t="shared" si="6"/>
        <v>800</v>
      </c>
      <c r="AI31" s="51">
        <f t="shared" si="7"/>
        <v>577</v>
      </c>
      <c r="AJ31" s="186">
        <f t="shared" si="8"/>
        <v>716</v>
      </c>
      <c r="AK31" s="186">
        <f t="shared" si="9"/>
        <v>708.142857142857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428</v>
      </c>
      <c r="D32" s="124">
        <f>IF($O$7=1,Values!D135,IF($O$7=2,Values!N135,Values!X135))</f>
        <v>516</v>
      </c>
      <c r="E32" s="124">
        <f>IF($O$7=1,Values!E135,IF($O$7=2,Values!O135,Values!Y135))</f>
        <v>434</v>
      </c>
      <c r="F32" s="124">
        <f>IF($O$7=1,Values!F135,IF($O$7=2,Values!P135,Values!Z135))</f>
        <v>523</v>
      </c>
      <c r="G32" s="124">
        <f>IF($O$7=1,Values!G135,IF($O$7=2,Values!Q135,Values!AA135))</f>
        <v>585</v>
      </c>
      <c r="H32" s="124">
        <f>IF($O$7=1,Values!H135,IF($O$7=2,Values!R135,Values!AB135))</f>
        <v>655</v>
      </c>
      <c r="I32" s="125">
        <f>IF($O$7=1,Values!I135,IF($O$7=2,Values!S135,Values!AC135))</f>
        <v>446</v>
      </c>
      <c r="J32" s="125">
        <f>IF($O$7=1,Values!J135,IF($O$7=2,Values!T135,Values!AD135))</f>
        <v>497.2</v>
      </c>
      <c r="K32" s="125">
        <f>IF($O$7=1,Values!K135,IF($O$7=2,Values!U135,Values!AE135))</f>
        <v>512.42857142857144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428</v>
      </c>
      <c r="AD32" s="51">
        <f t="shared" si="2"/>
        <v>516</v>
      </c>
      <c r="AE32" s="51">
        <f t="shared" si="3"/>
        <v>434</v>
      </c>
      <c r="AF32" s="51">
        <f t="shared" si="4"/>
        <v>523</v>
      </c>
      <c r="AG32" s="51">
        <f t="shared" si="5"/>
        <v>585</v>
      </c>
      <c r="AH32" s="51">
        <f t="shared" si="6"/>
        <v>655</v>
      </c>
      <c r="AI32" s="51">
        <f t="shared" si="7"/>
        <v>446</v>
      </c>
      <c r="AJ32" s="186">
        <f t="shared" si="8"/>
        <v>497.2</v>
      </c>
      <c r="AK32" s="186">
        <f t="shared" si="9"/>
        <v>512.42857142857099</v>
      </c>
      <c r="AL32" s="8"/>
    </row>
    <row r="33" spans="2:38" x14ac:dyDescent="0.35">
      <c r="B33" s="36">
        <v>0.875</v>
      </c>
      <c r="C33" s="123">
        <f>IF($O$7=1,Values!C136,IF($O$7=2,Values!M136,Values!W136))</f>
        <v>344</v>
      </c>
      <c r="D33" s="124">
        <f>IF($O$7=1,Values!D136,IF($O$7=2,Values!N136,Values!X136))</f>
        <v>371</v>
      </c>
      <c r="E33" s="124">
        <f>IF($O$7=1,Values!E136,IF($O$7=2,Values!O136,Values!Y136))</f>
        <v>386</v>
      </c>
      <c r="F33" s="124">
        <f>IF($O$7=1,Values!F136,IF($O$7=2,Values!P136,Values!Z136))</f>
        <v>384</v>
      </c>
      <c r="G33" s="124">
        <f>IF($O$7=1,Values!G136,IF($O$7=2,Values!Q136,Values!AA136))</f>
        <v>447</v>
      </c>
      <c r="H33" s="124">
        <f>IF($O$7=1,Values!H136,IF($O$7=2,Values!R136,Values!AB136))</f>
        <v>531</v>
      </c>
      <c r="I33" s="125">
        <f>IF($O$7=1,Values!I136,IF($O$7=2,Values!S136,Values!AC136))</f>
        <v>290</v>
      </c>
      <c r="J33" s="125">
        <f>IF($O$7=1,Values!J136,IF($O$7=2,Values!T136,Values!AD136))</f>
        <v>386.4</v>
      </c>
      <c r="K33" s="125">
        <f>IF($O$7=1,Values!K136,IF($O$7=2,Values!U136,Values!AE136))</f>
        <v>393.28571428571428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344</v>
      </c>
      <c r="AD33" s="51">
        <f t="shared" si="2"/>
        <v>371</v>
      </c>
      <c r="AE33" s="51">
        <f t="shared" si="3"/>
        <v>386</v>
      </c>
      <c r="AF33" s="51">
        <f t="shared" si="4"/>
        <v>384</v>
      </c>
      <c r="AG33" s="51">
        <f t="shared" si="5"/>
        <v>447</v>
      </c>
      <c r="AH33" s="51">
        <f t="shared" si="6"/>
        <v>531</v>
      </c>
      <c r="AI33" s="51">
        <f t="shared" si="7"/>
        <v>290</v>
      </c>
      <c r="AJ33" s="186">
        <f t="shared" si="8"/>
        <v>386.4</v>
      </c>
      <c r="AK33" s="186">
        <f t="shared" si="9"/>
        <v>393.28571428571399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272</v>
      </c>
      <c r="D34" s="124">
        <f>IF($O$7=1,Values!D137,IF($O$7=2,Values!N137,Values!X137))</f>
        <v>291</v>
      </c>
      <c r="E34" s="124">
        <f>IF($O$7=1,Values!E137,IF($O$7=2,Values!O137,Values!Y137))</f>
        <v>328</v>
      </c>
      <c r="F34" s="124">
        <f>IF($O$7=1,Values!F137,IF($O$7=2,Values!P137,Values!Z137))</f>
        <v>340</v>
      </c>
      <c r="G34" s="124">
        <f>IF($O$7=1,Values!G137,IF($O$7=2,Values!Q137,Values!AA137))</f>
        <v>393</v>
      </c>
      <c r="H34" s="124">
        <f>IF($O$7=1,Values!H137,IF($O$7=2,Values!R137,Values!AB137))</f>
        <v>408</v>
      </c>
      <c r="I34" s="125">
        <f>IF($O$7=1,Values!I137,IF($O$7=2,Values!S137,Values!AC137))</f>
        <v>238</v>
      </c>
      <c r="J34" s="125">
        <f>IF($O$7=1,Values!J137,IF($O$7=2,Values!T137,Values!AD137))</f>
        <v>324.8</v>
      </c>
      <c r="K34" s="125">
        <f>IF($O$7=1,Values!K137,IF($O$7=2,Values!U137,Values!AE137))</f>
        <v>324.28571428571428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272</v>
      </c>
      <c r="AD34" s="51">
        <f t="shared" si="2"/>
        <v>291</v>
      </c>
      <c r="AE34" s="51">
        <f t="shared" si="3"/>
        <v>328</v>
      </c>
      <c r="AF34" s="51">
        <f t="shared" si="4"/>
        <v>340</v>
      </c>
      <c r="AG34" s="51">
        <f t="shared" si="5"/>
        <v>393</v>
      </c>
      <c r="AH34" s="51">
        <f t="shared" si="6"/>
        <v>408</v>
      </c>
      <c r="AI34" s="51">
        <f t="shared" si="7"/>
        <v>238</v>
      </c>
      <c r="AJ34" s="186">
        <f t="shared" si="8"/>
        <v>324.8</v>
      </c>
      <c r="AK34" s="186">
        <f t="shared" si="9"/>
        <v>324.28571428571399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120</v>
      </c>
      <c r="D35" s="124">
        <f>IF($O$7=1,Values!D138,IF($O$7=2,Values!N138,Values!X138))</f>
        <v>145</v>
      </c>
      <c r="E35" s="124">
        <f>IF($O$7=1,Values!E138,IF($O$7=2,Values!O138,Values!Y138))</f>
        <v>174</v>
      </c>
      <c r="F35" s="124">
        <f>IF($O$7=1,Values!F138,IF($O$7=2,Values!P138,Values!Z138))</f>
        <v>176</v>
      </c>
      <c r="G35" s="124">
        <f>IF($O$7=1,Values!G138,IF($O$7=2,Values!Q138,Values!AA138))</f>
        <v>289</v>
      </c>
      <c r="H35" s="124">
        <f>IF($O$7=1,Values!H138,IF($O$7=2,Values!R138,Values!AB138))</f>
        <v>312</v>
      </c>
      <c r="I35" s="125">
        <f>IF($O$7=1,Values!I138,IF($O$7=2,Values!S138,Values!AC138))</f>
        <v>145</v>
      </c>
      <c r="J35" s="125">
        <f>IF($O$7=1,Values!J138,IF($O$7=2,Values!T138,Values!AD138))</f>
        <v>180.8</v>
      </c>
      <c r="K35" s="125">
        <f>IF($O$7=1,Values!K138,IF($O$7=2,Values!U138,Values!AE138))</f>
        <v>194.42857142857142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120</v>
      </c>
      <c r="AD35" s="51">
        <f t="shared" si="2"/>
        <v>145</v>
      </c>
      <c r="AE35" s="51">
        <f t="shared" si="3"/>
        <v>174</v>
      </c>
      <c r="AF35" s="51">
        <f t="shared" si="4"/>
        <v>176</v>
      </c>
      <c r="AG35" s="51">
        <f t="shared" si="5"/>
        <v>289</v>
      </c>
      <c r="AH35" s="51">
        <f t="shared" si="6"/>
        <v>312</v>
      </c>
      <c r="AI35" s="51">
        <f t="shared" si="7"/>
        <v>145</v>
      </c>
      <c r="AJ35" s="186">
        <f t="shared" si="8"/>
        <v>180.8</v>
      </c>
      <c r="AK35" s="186">
        <f t="shared" si="9"/>
        <v>194.42857142857099</v>
      </c>
      <c r="AL35" s="8"/>
    </row>
    <row r="36" spans="2:38" x14ac:dyDescent="0.35">
      <c r="B36" s="229" t="s">
        <v>57</v>
      </c>
      <c r="C36" s="230">
        <f>IF($O$7=1,Values!C139,IF($O$7=2,Values!M139,Values!W139))</f>
        <v>9670</v>
      </c>
      <c r="D36" s="231">
        <f>IF($O$7=1,Values!D139,IF($O$7=2,Values!N139,Values!X139))</f>
        <v>9890</v>
      </c>
      <c r="E36" s="231">
        <f>IF($O$7=1,Values!E139,IF($O$7=2,Values!O139,Values!Y139))</f>
        <v>10298</v>
      </c>
      <c r="F36" s="231">
        <f>IF($O$7=1,Values!F139,IF($O$7=2,Values!P139,Values!Z139))</f>
        <v>10240</v>
      </c>
      <c r="G36" s="231">
        <f>IF($O$7=1,Values!G139,IF($O$7=2,Values!Q139,Values!AA139))</f>
        <v>10375</v>
      </c>
      <c r="H36" s="231">
        <f>IF($O$7=1,Values!H139,IF($O$7=2,Values!R139,Values!AB139))</f>
        <v>8801</v>
      </c>
      <c r="I36" s="232">
        <f>IF($O$7=1,Values!I139,IF($O$7=2,Values!S139,Values!AC139))</f>
        <v>6752</v>
      </c>
      <c r="J36" s="233">
        <f>IF($O$7=1,Values!J139,IF($O$7=2,Values!T139,Values!AD139))</f>
        <v>10094.6</v>
      </c>
      <c r="K36" s="233">
        <f>IF($O$7=1,Values!K139,IF($O$7=2,Values!U139,Values!AE139))</f>
        <v>9432.2857142857138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58</v>
      </c>
      <c r="C37" s="235">
        <f>IF($O$7=1,Values!C140,IF($O$7=2,Values!M140,Values!W140))</f>
        <v>11416</v>
      </c>
      <c r="D37" s="236">
        <f>IF($O$7=1,Values!D140,IF($O$7=2,Values!N140,Values!X140))</f>
        <v>11794</v>
      </c>
      <c r="E37" s="236">
        <f>IF($O$7=1,Values!E140,IF($O$7=2,Values!O140,Values!Y140))</f>
        <v>12090</v>
      </c>
      <c r="F37" s="236">
        <f>IF($O$7=1,Values!F140,IF($O$7=2,Values!P140,Values!Z140))</f>
        <v>12243</v>
      </c>
      <c r="G37" s="236">
        <f>IF($O$7=1,Values!G140,IF($O$7=2,Values!Q140,Values!AA140))</f>
        <v>12455</v>
      </c>
      <c r="H37" s="236">
        <f>IF($O$7=1,Values!H140,IF($O$7=2,Values!R140,Values!AB140))</f>
        <v>10891</v>
      </c>
      <c r="I37" s="237">
        <f>IF($O$7=1,Values!I140,IF($O$7=2,Values!S140,Values!AC140))</f>
        <v>8132</v>
      </c>
      <c r="J37" s="238">
        <f>IF($O$7=1,Values!J140,IF($O$7=2,Values!T140,Values!AD140))</f>
        <v>11999.600000000002</v>
      </c>
      <c r="K37" s="238">
        <f>IF($O$7=1,Values!K140,IF($O$7=2,Values!U140,Values!AE140))</f>
        <v>11288.714285714283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59</v>
      </c>
      <c r="C38" s="240">
        <f>IF($O$7=1,Values!C141,IF($O$7=2,Values!M141,Values!W141))</f>
        <v>11808</v>
      </c>
      <c r="D38" s="241">
        <f>IF($O$7=1,Values!D141,IF($O$7=2,Values!N141,Values!X141))</f>
        <v>12230</v>
      </c>
      <c r="E38" s="241">
        <f>IF($O$7=1,Values!E141,IF($O$7=2,Values!O141,Values!Y141))</f>
        <v>12592</v>
      </c>
      <c r="F38" s="241">
        <f>IF($O$7=1,Values!F141,IF($O$7=2,Values!P141,Values!Z141))</f>
        <v>12759</v>
      </c>
      <c r="G38" s="241">
        <f>IF($O$7=1,Values!G141,IF($O$7=2,Values!Q141,Values!AA141))</f>
        <v>13137</v>
      </c>
      <c r="H38" s="241">
        <f>IF($O$7=1,Values!H141,IF($O$7=2,Values!R141,Values!AB141))</f>
        <v>11611</v>
      </c>
      <c r="I38" s="242">
        <f>IF($O$7=1,Values!I141,IF($O$7=2,Values!S141,Values!AC141))</f>
        <v>8515</v>
      </c>
      <c r="J38" s="243">
        <f>IF($O$7=1,Values!J141,IF($O$7=2,Values!T141,Values!AD141))</f>
        <v>12505.2</v>
      </c>
      <c r="K38" s="243">
        <f>IF($O$7=1,Values!K141,IF($O$7=2,Values!U141,Values!AE141))</f>
        <v>11807.428571428567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60</v>
      </c>
      <c r="C39" s="245">
        <f>IF($O$7=1,Values!C142,IF($O$7=2,Values!M142,Values!W142))</f>
        <v>12117</v>
      </c>
      <c r="D39" s="246">
        <f>IF($O$7=1,Values!D142,IF($O$7=2,Values!N142,Values!X142))</f>
        <v>12493</v>
      </c>
      <c r="E39" s="246">
        <f>IF($O$7=1,Values!E142,IF($O$7=2,Values!O142,Values!Y142))</f>
        <v>12887</v>
      </c>
      <c r="F39" s="246">
        <f>IF($O$7=1,Values!F142,IF($O$7=2,Values!P142,Values!Z142))</f>
        <v>13030</v>
      </c>
      <c r="G39" s="246">
        <f>IF($O$7=1,Values!G142,IF($O$7=2,Values!Q142,Values!AA142))</f>
        <v>13432</v>
      </c>
      <c r="H39" s="246">
        <f>IF($O$7=1,Values!H142,IF($O$7=2,Values!R142,Values!AB142))</f>
        <v>12027</v>
      </c>
      <c r="I39" s="247">
        <f>IF($O$7=1,Values!I142,IF($O$7=2,Values!S142,Values!AC142))</f>
        <v>9036</v>
      </c>
      <c r="J39" s="248">
        <f>IF($O$7=1,Values!J142,IF($O$7=2,Values!T142,Values!AD142))</f>
        <v>12791.800000000001</v>
      </c>
      <c r="K39" s="248">
        <f>IF($O$7=1,Values!K142,IF($O$7=2,Values!U142,Values!AE142))</f>
        <v>12145.999999999996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1796875" defaultRowHeight="14.5" x14ac:dyDescent="0.35"/>
  <cols>
    <col min="1" max="1" width="9.1796875" style="1" hidden="1" customWidth="1"/>
    <col min="2" max="2" width="10.54296875" style="1" customWidth="1"/>
    <col min="3" max="16" width="6.54296875" style="1" customWidth="1"/>
    <col min="17" max="17" width="1.54296875" style="1" customWidth="1"/>
    <col min="18" max="18" width="6.54296875" style="1" customWidth="1"/>
    <col min="19" max="19" width="10.54296875" style="1" customWidth="1"/>
    <col min="20" max="33" width="6.54296875" style="1" customWidth="1"/>
    <col min="34" max="44" width="7.54296875" style="1" customWidth="1"/>
    <col min="45" max="48" width="9.1796875" style="1"/>
    <col min="49" max="49" width="46.54296875" style="1" bestFit="1" customWidth="1"/>
    <col min="50" max="16384" width="9.17968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61</v>
      </c>
      <c r="BA1" s="8" t="str">
        <f>Dashboard!G10</f>
        <v>Northbound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62</v>
      </c>
      <c r="BA2" s="8" t="str">
        <f>Dashboard!G11</f>
        <v>Southbound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4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561"/>
      <c r="V3" s="561"/>
      <c r="W3" s="561"/>
      <c r="X3" s="561"/>
      <c r="Y3" s="561"/>
      <c r="Z3" s="561"/>
      <c r="AA3" s="561"/>
      <c r="AB3" s="561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63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6</v>
      </c>
      <c r="M4" s="535" t="str">
        <f>Dashboard!$U$4</f>
        <v>01 - Russell Road</v>
      </c>
      <c r="N4" s="535"/>
      <c r="O4" s="535"/>
      <c r="P4" s="535"/>
      <c r="Q4" s="535"/>
      <c r="R4" s="535"/>
      <c r="S4" s="535"/>
      <c r="T4" s="535"/>
      <c r="U4" s="368"/>
      <c r="V4" s="368"/>
      <c r="W4" s="368"/>
      <c r="X4" s="368"/>
      <c r="Y4" s="368"/>
      <c r="Z4" s="368"/>
      <c r="AA4" s="559"/>
      <c r="AB4" s="559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64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8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68"/>
      <c r="W5" s="368"/>
      <c r="X5" s="368"/>
      <c r="Y5" s="368"/>
      <c r="Z5" s="368"/>
      <c r="AA5" s="559"/>
      <c r="AB5" s="559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65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59"/>
      <c r="AB6" s="559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66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60"/>
      <c r="AB7" s="560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67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55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56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51" t="str">
        <f ca="1">"15-Minute "&amp;OFFSET(BA1,AP4-1,0)</f>
        <v>15-Minute Combined</v>
      </c>
      <c r="F13" s="552"/>
      <c r="G13" s="552"/>
      <c r="H13" s="552"/>
      <c r="I13" s="552"/>
      <c r="J13" s="552"/>
      <c r="K13" s="552"/>
      <c r="L13" s="552"/>
      <c r="M13" s="552"/>
      <c r="N13" s="552"/>
      <c r="O13" s="552"/>
      <c r="P13" s="553"/>
      <c r="V13" s="551" t="str">
        <f ca="1">"1-Hour "&amp;OFFSET(BA1,AP4-1,0)</f>
        <v>1-Hour Combined</v>
      </c>
      <c r="W13" s="552"/>
      <c r="X13" s="552"/>
      <c r="Y13" s="552"/>
      <c r="Z13" s="552"/>
      <c r="AA13" s="552"/>
      <c r="AB13" s="552"/>
      <c r="AC13" s="552"/>
      <c r="AD13" s="552"/>
      <c r="AE13" s="552"/>
      <c r="AF13" s="552"/>
      <c r="AG13" s="55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4" t="s">
        <v>68</v>
      </c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6"/>
      <c r="V14" s="554" t="s">
        <v>68</v>
      </c>
      <c r="W14" s="555"/>
      <c r="X14" s="555"/>
      <c r="Y14" s="555"/>
      <c r="Z14" s="555"/>
      <c r="AA14" s="555"/>
      <c r="AB14" s="555"/>
      <c r="AC14" s="555"/>
      <c r="AD14" s="555"/>
      <c r="AE14" s="555"/>
      <c r="AF14" s="555"/>
      <c r="AG14" s="556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7" t="s">
        <v>69</v>
      </c>
      <c r="D15" s="558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7" t="s">
        <v>69</v>
      </c>
      <c r="U15" s="558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30</v>
      </c>
      <c r="D17" s="223">
        <f ca="1">IFERROR(VALUE(0&amp;SUBSTITUTE(C17,"*","")),0)</f>
        <v>30</v>
      </c>
      <c r="E17" s="165">
        <f ca="1">OFFSET(Values!D149,($AO$4-1)*102,($AP$4-1)*14)</f>
        <v>0</v>
      </c>
      <c r="F17" s="166">
        <f ca="1">OFFSET(Values!E149,($AO$4-1)*102,($AP$4-1)*14)</f>
        <v>29</v>
      </c>
      <c r="G17" s="166">
        <f ca="1">OFFSET(Values!F149,($AO$4-1)*102,($AP$4-1)*14)</f>
        <v>0</v>
      </c>
      <c r="H17" s="166">
        <f ca="1">OFFSET(Values!G149,($AO$4-1)*102,($AP$4-1)*14)</f>
        <v>1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84</v>
      </c>
      <c r="U17" s="223">
        <f ca="1">IFERROR(VALUE(0&amp;SUBSTITUTE(T17,"*","")),0)</f>
        <v>84</v>
      </c>
      <c r="V17" s="165">
        <f ca="1">SUM(OFFSET(E17,(ROW(E17)-17)*3,,4))</f>
        <v>2</v>
      </c>
      <c r="W17" s="166">
        <f t="shared" ref="W17:AG17" ca="1" si="0">SUM(OFFSET(F17,(ROW(F17)-17)*3,,4))</f>
        <v>79</v>
      </c>
      <c r="X17" s="166">
        <f t="shared" ca="1" si="0"/>
        <v>0</v>
      </c>
      <c r="Y17" s="166">
        <f t="shared" ca="1" si="0"/>
        <v>3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18</v>
      </c>
      <c r="D18" s="224">
        <f t="shared" ref="D18:D81" ca="1" si="1">IFERROR(VALUE(0&amp;SUBSTITUTE(C18,"*","")),0)</f>
        <v>18</v>
      </c>
      <c r="E18" s="168">
        <f ca="1">OFFSET(Values!D150,($AO$4-1)*102,($AP$4-1)*14)</f>
        <v>1</v>
      </c>
      <c r="F18" s="168">
        <f ca="1">OFFSET(Values!E150,($AO$4-1)*102,($AP$4-1)*14)</f>
        <v>16</v>
      </c>
      <c r="G18" s="168">
        <f ca="1">OFFSET(Values!F150,($AO$4-1)*102,($AP$4-1)*14)</f>
        <v>0</v>
      </c>
      <c r="H18" s="168">
        <f ca="1">OFFSET(Values!G150,($AO$4-1)*102,($AP$4-1)*14)</f>
        <v>1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44</v>
      </c>
      <c r="U18" s="224">
        <f t="shared" ref="U18:U33" ca="1" si="3">IFERROR(VALUE(0&amp;SUBSTITUTE(T18,"*","")),0)</f>
        <v>44</v>
      </c>
      <c r="V18" s="168">
        <f t="shared" ref="V18:V40" ca="1" si="4">SUM(OFFSET(E18,(ROW(E18)-17)*3,,4))</f>
        <v>1</v>
      </c>
      <c r="W18" s="168">
        <f t="shared" ref="W18:W40" ca="1" si="5">SUM(OFFSET(F18,(ROW(F18)-17)*3,,4))</f>
        <v>39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4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18</v>
      </c>
      <c r="D19" s="224">
        <f t="shared" ca="1" si="1"/>
        <v>18</v>
      </c>
      <c r="E19" s="168">
        <f ca="1">OFFSET(Values!D151,($AO$4-1)*102,($AP$4-1)*14)</f>
        <v>1</v>
      </c>
      <c r="F19" s="168">
        <f ca="1">OFFSET(Values!E151,($AO$4-1)*102,($AP$4-1)*14)</f>
        <v>17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20</v>
      </c>
      <c r="U19" s="224">
        <f t="shared" ca="1" si="3"/>
        <v>20</v>
      </c>
      <c r="V19" s="168">
        <f t="shared" ca="1" si="4"/>
        <v>0</v>
      </c>
      <c r="W19" s="168">
        <f t="shared" ca="1" si="5"/>
        <v>20</v>
      </c>
      <c r="X19" s="168">
        <f t="shared" ca="1" si="6"/>
        <v>0</v>
      </c>
      <c r="Y19" s="168">
        <f t="shared" ca="1" si="7"/>
        <v>0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18</v>
      </c>
      <c r="D20" s="224">
        <f t="shared" ca="1" si="1"/>
        <v>18</v>
      </c>
      <c r="E20" s="168">
        <f ca="1">OFFSET(Values!D152,($AO$4-1)*102,($AP$4-1)*14)</f>
        <v>0</v>
      </c>
      <c r="F20" s="168">
        <f ca="1">OFFSET(Values!E152,($AO$4-1)*102,($AP$4-1)*14)</f>
        <v>17</v>
      </c>
      <c r="G20" s="168">
        <f ca="1">OFFSET(Values!F152,($AO$4-1)*102,($AP$4-1)*14)</f>
        <v>0</v>
      </c>
      <c r="H20" s="168">
        <f ca="1">OFFSET(Values!G152,($AO$4-1)*102,($AP$4-1)*14)</f>
        <v>1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22</v>
      </c>
      <c r="U20" s="224">
        <f t="shared" ca="1" si="3"/>
        <v>22</v>
      </c>
      <c r="V20" s="168">
        <f t="shared" ca="1" si="4"/>
        <v>0</v>
      </c>
      <c r="W20" s="168">
        <f t="shared" ca="1" si="5"/>
        <v>22</v>
      </c>
      <c r="X20" s="168">
        <f t="shared" ca="1" si="6"/>
        <v>0</v>
      </c>
      <c r="Y20" s="168">
        <f t="shared" ca="1" si="7"/>
        <v>0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13</v>
      </c>
      <c r="D21" s="224">
        <f t="shared" ca="1" si="1"/>
        <v>13</v>
      </c>
      <c r="E21" s="168">
        <f ca="1">OFFSET(Values!D153,($AO$4-1)*102,($AP$4-1)*14)</f>
        <v>0</v>
      </c>
      <c r="F21" s="168">
        <f ca="1">OFFSET(Values!E153,($AO$4-1)*102,($AP$4-1)*14)</f>
        <v>12</v>
      </c>
      <c r="G21" s="168">
        <f ca="1">OFFSET(Values!F153,($AO$4-1)*102,($AP$4-1)*14)</f>
        <v>0</v>
      </c>
      <c r="H21" s="168">
        <f ca="1">OFFSET(Values!G153,($AO$4-1)*102,($AP$4-1)*14)</f>
        <v>1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32</v>
      </c>
      <c r="U21" s="224">
        <f t="shared" ca="1" si="3"/>
        <v>32</v>
      </c>
      <c r="V21" s="168">
        <f t="shared" ca="1" si="4"/>
        <v>0</v>
      </c>
      <c r="W21" s="168">
        <f t="shared" ca="1" si="5"/>
        <v>26</v>
      </c>
      <c r="X21" s="168">
        <f t="shared" ca="1" si="6"/>
        <v>0</v>
      </c>
      <c r="Y21" s="168">
        <f t="shared" ca="1" si="7"/>
        <v>5</v>
      </c>
      <c r="Z21" s="168">
        <f t="shared" ca="1" si="8"/>
        <v>1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10</v>
      </c>
      <c r="D22" s="224">
        <f t="shared" ca="1" si="1"/>
        <v>10</v>
      </c>
      <c r="E22" s="168">
        <f ca="1">OFFSET(Values!D154,($AO$4-1)*102,($AP$4-1)*14)</f>
        <v>1</v>
      </c>
      <c r="F22" s="168">
        <f ca="1">OFFSET(Values!E154,($AO$4-1)*102,($AP$4-1)*14)</f>
        <v>6</v>
      </c>
      <c r="G22" s="168">
        <f ca="1">OFFSET(Values!F154,($AO$4-1)*102,($AP$4-1)*14)</f>
        <v>0</v>
      </c>
      <c r="H22" s="168">
        <f ca="1">OFFSET(Values!G154,($AO$4-1)*102,($AP$4-1)*14)</f>
        <v>3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107</v>
      </c>
      <c r="U22" s="224">
        <f t="shared" ca="1" si="3"/>
        <v>107</v>
      </c>
      <c r="V22" s="168">
        <f t="shared" ca="1" si="4"/>
        <v>1</v>
      </c>
      <c r="W22" s="168">
        <f t="shared" ca="1" si="5"/>
        <v>95</v>
      </c>
      <c r="X22" s="168">
        <f t="shared" ca="1" si="6"/>
        <v>0</v>
      </c>
      <c r="Y22" s="168">
        <f t="shared" ca="1" si="7"/>
        <v>11</v>
      </c>
      <c r="Z22" s="168">
        <f t="shared" ca="1" si="8"/>
        <v>0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12</v>
      </c>
      <c r="D23" s="224">
        <f t="shared" ca="1" si="1"/>
        <v>12</v>
      </c>
      <c r="E23" s="168">
        <f ca="1">OFFSET(Values!D155,($AO$4-1)*102,($AP$4-1)*14)</f>
        <v>0</v>
      </c>
      <c r="F23" s="168">
        <f ca="1">OFFSET(Values!E155,($AO$4-1)*102,($AP$4-1)*14)</f>
        <v>12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291</v>
      </c>
      <c r="U23" s="224">
        <f t="shared" ca="1" si="3"/>
        <v>291</v>
      </c>
      <c r="V23" s="168">
        <f t="shared" ca="1" si="4"/>
        <v>5</v>
      </c>
      <c r="W23" s="168">
        <f t="shared" ca="1" si="5"/>
        <v>275</v>
      </c>
      <c r="X23" s="168">
        <f t="shared" ca="1" si="6"/>
        <v>0</v>
      </c>
      <c r="Y23" s="168">
        <f t="shared" ca="1" si="7"/>
        <v>11</v>
      </c>
      <c r="Z23" s="168">
        <f t="shared" ca="1" si="8"/>
        <v>0</v>
      </c>
      <c r="AA23" s="168">
        <f t="shared" ca="1" si="9"/>
        <v>0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0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9</v>
      </c>
      <c r="D24" s="224">
        <f t="shared" ca="1" si="1"/>
        <v>9</v>
      </c>
      <c r="E24" s="168">
        <f ca="1">OFFSET(Values!D156,($AO$4-1)*102,($AP$4-1)*14)</f>
        <v>0</v>
      </c>
      <c r="F24" s="168">
        <f ca="1">OFFSET(Values!E156,($AO$4-1)*102,($AP$4-1)*14)</f>
        <v>9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819</v>
      </c>
      <c r="U24" s="224">
        <f t="shared" ca="1" si="3"/>
        <v>819</v>
      </c>
      <c r="V24" s="168">
        <f t="shared" ca="1" si="4"/>
        <v>26</v>
      </c>
      <c r="W24" s="168">
        <f t="shared" ca="1" si="5"/>
        <v>742</v>
      </c>
      <c r="X24" s="168">
        <f t="shared" ca="1" si="6"/>
        <v>5</v>
      </c>
      <c r="Y24" s="168">
        <f t="shared" ca="1" si="7"/>
        <v>36</v>
      </c>
      <c r="Z24" s="168">
        <f t="shared" ca="1" si="8"/>
        <v>3</v>
      </c>
      <c r="AA24" s="168">
        <f t="shared" ca="1" si="9"/>
        <v>5</v>
      </c>
      <c r="AB24" s="168">
        <f t="shared" ca="1" si="10"/>
        <v>1</v>
      </c>
      <c r="AC24" s="168">
        <f t="shared" ca="1" si="11"/>
        <v>1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9</v>
      </c>
      <c r="D25" s="224">
        <f t="shared" ca="1" si="1"/>
        <v>9</v>
      </c>
      <c r="E25" s="168">
        <f ca="1">OFFSET(Values!D157,($AO$4-1)*102,($AP$4-1)*14)</f>
        <v>0</v>
      </c>
      <c r="F25" s="168">
        <f ca="1">OFFSET(Values!E157,($AO$4-1)*102,($AP$4-1)*14)</f>
        <v>9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931</v>
      </c>
      <c r="U25" s="224">
        <f t="shared" ca="1" si="3"/>
        <v>931</v>
      </c>
      <c r="V25" s="168">
        <f t="shared" ca="1" si="4"/>
        <v>18</v>
      </c>
      <c r="W25" s="168">
        <f t="shared" ca="1" si="5"/>
        <v>854</v>
      </c>
      <c r="X25" s="168">
        <f t="shared" ca="1" si="6"/>
        <v>6</v>
      </c>
      <c r="Y25" s="168">
        <f t="shared" ca="1" si="7"/>
        <v>46</v>
      </c>
      <c r="Z25" s="168">
        <f t="shared" ca="1" si="8"/>
        <v>5</v>
      </c>
      <c r="AA25" s="168">
        <f t="shared" ca="1" si="9"/>
        <v>2</v>
      </c>
      <c r="AB25" s="168">
        <f t="shared" ca="1" si="10"/>
        <v>0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0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7</v>
      </c>
      <c r="D26" s="224">
        <f t="shared" ca="1" si="1"/>
        <v>7</v>
      </c>
      <c r="E26" s="168">
        <f ca="1">OFFSET(Values!D158,($AO$4-1)*102,($AP$4-1)*14)</f>
        <v>0</v>
      </c>
      <c r="F26" s="168">
        <f ca="1">OFFSET(Values!E158,($AO$4-1)*102,($AP$4-1)*14)</f>
        <v>7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751</v>
      </c>
      <c r="U26" s="224">
        <f t="shared" ca="1" si="3"/>
        <v>751</v>
      </c>
      <c r="V26" s="168">
        <f t="shared" ca="1" si="4"/>
        <v>10</v>
      </c>
      <c r="W26" s="168">
        <f t="shared" ca="1" si="5"/>
        <v>698</v>
      </c>
      <c r="X26" s="168">
        <f t="shared" ca="1" si="6"/>
        <v>1</v>
      </c>
      <c r="Y26" s="168">
        <f t="shared" ca="1" si="7"/>
        <v>36</v>
      </c>
      <c r="Z26" s="168">
        <f t="shared" ca="1" si="8"/>
        <v>6</v>
      </c>
      <c r="AA26" s="168">
        <f t="shared" ca="1" si="9"/>
        <v>0</v>
      </c>
      <c r="AB26" s="168">
        <f t="shared" ca="1" si="10"/>
        <v>0</v>
      </c>
      <c r="AC26" s="168">
        <f t="shared" ca="1" si="11"/>
        <v>0</v>
      </c>
      <c r="AD26" s="168">
        <f t="shared" ca="1" si="12"/>
        <v>0</v>
      </c>
      <c r="AE26" s="168">
        <f t="shared" ca="1" si="13"/>
        <v>0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2</v>
      </c>
      <c r="D27" s="224">
        <f t="shared" ca="1" si="1"/>
        <v>2</v>
      </c>
      <c r="E27" s="168">
        <f ca="1">OFFSET(Values!D159,($AO$4-1)*102,($AP$4-1)*14)</f>
        <v>0</v>
      </c>
      <c r="F27" s="168">
        <f ca="1">OFFSET(Values!E159,($AO$4-1)*102,($AP$4-1)*14)</f>
        <v>2</v>
      </c>
      <c r="G27" s="168">
        <f ca="1">OFFSET(Values!F159,($AO$4-1)*102,($AP$4-1)*14)</f>
        <v>0</v>
      </c>
      <c r="H27" s="168">
        <f ca="1">OFFSET(Values!G159,($AO$4-1)*102,($AP$4-1)*14)</f>
        <v>0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619</v>
      </c>
      <c r="U27" s="224">
        <f t="shared" ca="1" si="3"/>
        <v>619</v>
      </c>
      <c r="V27" s="168">
        <f t="shared" ca="1" si="4"/>
        <v>10</v>
      </c>
      <c r="W27" s="168">
        <f t="shared" ca="1" si="5"/>
        <v>540</v>
      </c>
      <c r="X27" s="168">
        <f t="shared" ca="1" si="6"/>
        <v>3</v>
      </c>
      <c r="Y27" s="168">
        <f t="shared" ca="1" si="7"/>
        <v>59</v>
      </c>
      <c r="Z27" s="168">
        <f t="shared" ca="1" si="8"/>
        <v>3</v>
      </c>
      <c r="AA27" s="168">
        <f t="shared" ca="1" si="9"/>
        <v>1</v>
      </c>
      <c r="AB27" s="168">
        <f t="shared" ca="1" si="10"/>
        <v>1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1</v>
      </c>
      <c r="AF27" s="168">
        <f t="shared" ca="1" si="14"/>
        <v>1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2</v>
      </c>
      <c r="D28" s="224">
        <f t="shared" ca="1" si="1"/>
        <v>2</v>
      </c>
      <c r="E28" s="168">
        <f ca="1">OFFSET(Values!D160,($AO$4-1)*102,($AP$4-1)*14)</f>
        <v>0</v>
      </c>
      <c r="F28" s="168">
        <f ca="1">OFFSET(Values!E160,($AO$4-1)*102,($AP$4-1)*14)</f>
        <v>2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574</v>
      </c>
      <c r="U28" s="224">
        <f t="shared" ca="1" si="3"/>
        <v>574</v>
      </c>
      <c r="V28" s="168">
        <f t="shared" ca="1" si="4"/>
        <v>3</v>
      </c>
      <c r="W28" s="168">
        <f t="shared" ca="1" si="5"/>
        <v>504</v>
      </c>
      <c r="X28" s="168">
        <f t="shared" ca="1" si="6"/>
        <v>2</v>
      </c>
      <c r="Y28" s="168">
        <f t="shared" ca="1" si="7"/>
        <v>57</v>
      </c>
      <c r="Z28" s="168">
        <f t="shared" ca="1" si="8"/>
        <v>2</v>
      </c>
      <c r="AA28" s="168">
        <f t="shared" ca="1" si="9"/>
        <v>1</v>
      </c>
      <c r="AB28" s="168">
        <f t="shared" ca="1" si="10"/>
        <v>2</v>
      </c>
      <c r="AC28" s="168">
        <f t="shared" ca="1" si="11"/>
        <v>3</v>
      </c>
      <c r="AD28" s="168">
        <f t="shared" ca="1" si="12"/>
        <v>0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5</v>
      </c>
      <c r="D29" s="224">
        <f t="shared" ca="1" si="1"/>
        <v>5</v>
      </c>
      <c r="E29" s="168">
        <f ca="1">OFFSET(Values!D161,($AO$4-1)*102,($AP$4-1)*14)</f>
        <v>0</v>
      </c>
      <c r="F29" s="168">
        <f ca="1">OFFSET(Values!E161,($AO$4-1)*102,($AP$4-1)*14)</f>
        <v>5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718</v>
      </c>
      <c r="U29" s="224">
        <f t="shared" ca="1" si="3"/>
        <v>718</v>
      </c>
      <c r="V29" s="168">
        <f t="shared" ca="1" si="4"/>
        <v>6</v>
      </c>
      <c r="W29" s="168">
        <f t="shared" ca="1" si="5"/>
        <v>661</v>
      </c>
      <c r="X29" s="168">
        <f t="shared" ca="1" si="6"/>
        <v>2</v>
      </c>
      <c r="Y29" s="168">
        <f t="shared" ca="1" si="7"/>
        <v>43</v>
      </c>
      <c r="Z29" s="168">
        <f t="shared" ca="1" si="8"/>
        <v>3</v>
      </c>
      <c r="AA29" s="168">
        <f t="shared" ca="1" si="9"/>
        <v>1</v>
      </c>
      <c r="AB29" s="168">
        <f t="shared" ca="1" si="10"/>
        <v>0</v>
      </c>
      <c r="AC29" s="168">
        <f t="shared" ca="1" si="11"/>
        <v>1</v>
      </c>
      <c r="AD29" s="168">
        <f t="shared" ca="1" si="12"/>
        <v>0</v>
      </c>
      <c r="AE29" s="168">
        <f t="shared" ca="1" si="13"/>
        <v>1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4</v>
      </c>
      <c r="D30" s="224">
        <f t="shared" ca="1" si="1"/>
        <v>4</v>
      </c>
      <c r="E30" s="168">
        <f ca="1">OFFSET(Values!D162,($AO$4-1)*102,($AP$4-1)*14)</f>
        <v>0</v>
      </c>
      <c r="F30" s="168">
        <f ca="1">OFFSET(Values!E162,($AO$4-1)*102,($AP$4-1)*14)</f>
        <v>4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633</v>
      </c>
      <c r="U30" s="224">
        <f t="shared" ca="1" si="3"/>
        <v>633</v>
      </c>
      <c r="V30" s="168">
        <f t="shared" ca="1" si="4"/>
        <v>3</v>
      </c>
      <c r="W30" s="168">
        <f t="shared" ca="1" si="5"/>
        <v>575</v>
      </c>
      <c r="X30" s="168">
        <f t="shared" ca="1" si="6"/>
        <v>8</v>
      </c>
      <c r="Y30" s="168">
        <f t="shared" ca="1" si="7"/>
        <v>43</v>
      </c>
      <c r="Z30" s="168">
        <f t="shared" ca="1" si="8"/>
        <v>1</v>
      </c>
      <c r="AA30" s="168">
        <f t="shared" ca="1" si="9"/>
        <v>2</v>
      </c>
      <c r="AB30" s="168">
        <f t="shared" ca="1" si="10"/>
        <v>0</v>
      </c>
      <c r="AC30" s="168">
        <f t="shared" ca="1" si="11"/>
        <v>0</v>
      </c>
      <c r="AD30" s="168">
        <f t="shared" ca="1" si="12"/>
        <v>0</v>
      </c>
      <c r="AE30" s="168">
        <f t="shared" ca="1" si="13"/>
        <v>1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6</v>
      </c>
      <c r="D31" s="224">
        <f t="shared" ca="1" si="1"/>
        <v>6</v>
      </c>
      <c r="E31" s="168">
        <f ca="1">OFFSET(Values!D163,($AO$4-1)*102,($AP$4-1)*14)</f>
        <v>0</v>
      </c>
      <c r="F31" s="168">
        <f ca="1">OFFSET(Values!E163,($AO$4-1)*102,($AP$4-1)*14)</f>
        <v>6</v>
      </c>
      <c r="G31" s="168">
        <f ca="1">OFFSET(Values!F163,($AO$4-1)*102,($AP$4-1)*14)</f>
        <v>0</v>
      </c>
      <c r="H31" s="168">
        <f ca="1">OFFSET(Values!G163,($AO$4-1)*102,($AP$4-1)*14)</f>
        <v>0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809</v>
      </c>
      <c r="U31" s="224">
        <f t="shared" ca="1" si="3"/>
        <v>809</v>
      </c>
      <c r="V31" s="168">
        <f t="shared" ca="1" si="4"/>
        <v>8</v>
      </c>
      <c r="W31" s="168">
        <f t="shared" ca="1" si="5"/>
        <v>720</v>
      </c>
      <c r="X31" s="168">
        <f t="shared" ca="1" si="6"/>
        <v>2</v>
      </c>
      <c r="Y31" s="168">
        <f t="shared" ca="1" si="7"/>
        <v>74</v>
      </c>
      <c r="Z31" s="168">
        <f t="shared" ca="1" si="8"/>
        <v>0</v>
      </c>
      <c r="AA31" s="168">
        <f t="shared" ca="1" si="9"/>
        <v>3</v>
      </c>
      <c r="AB31" s="168">
        <f t="shared" ca="1" si="10"/>
        <v>2</v>
      </c>
      <c r="AC31" s="168">
        <f t="shared" ca="1" si="11"/>
        <v>0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7</v>
      </c>
      <c r="D32" s="224">
        <f t="shared" ca="1" si="1"/>
        <v>7</v>
      </c>
      <c r="E32" s="168">
        <f ca="1">OFFSET(Values!D164,($AO$4-1)*102,($AP$4-1)*14)</f>
        <v>0</v>
      </c>
      <c r="F32" s="168">
        <f ca="1">OFFSET(Values!E164,($AO$4-1)*102,($AP$4-1)*14)</f>
        <v>7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1012</v>
      </c>
      <c r="U32" s="224">
        <f t="shared" ca="1" si="3"/>
        <v>1012</v>
      </c>
      <c r="V32" s="168">
        <f t="shared" ca="1" si="4"/>
        <v>8</v>
      </c>
      <c r="W32" s="168">
        <f t="shared" ca="1" si="5"/>
        <v>927</v>
      </c>
      <c r="X32" s="168">
        <f t="shared" ca="1" si="6"/>
        <v>2</v>
      </c>
      <c r="Y32" s="168">
        <f t="shared" ca="1" si="7"/>
        <v>69</v>
      </c>
      <c r="Z32" s="168">
        <f t="shared" ca="1" si="8"/>
        <v>1</v>
      </c>
      <c r="AA32" s="168">
        <f t="shared" ca="1" si="9"/>
        <v>1</v>
      </c>
      <c r="AB32" s="168">
        <f t="shared" ca="1" si="10"/>
        <v>0</v>
      </c>
      <c r="AC32" s="168">
        <f t="shared" ca="1" si="11"/>
        <v>1</v>
      </c>
      <c r="AD32" s="168">
        <f t="shared" ca="1" si="12"/>
        <v>0</v>
      </c>
      <c r="AE32" s="168">
        <f t="shared" ca="1" si="13"/>
        <v>3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4</v>
      </c>
      <c r="D33" s="224">
        <f t="shared" ca="1" si="1"/>
        <v>4</v>
      </c>
      <c r="E33" s="168">
        <f ca="1">OFFSET(Values!D165,($AO$4-1)*102,($AP$4-1)*14)</f>
        <v>0</v>
      </c>
      <c r="F33" s="168">
        <f ca="1">OFFSET(Values!E165,($AO$4-1)*102,($AP$4-1)*14)</f>
        <v>3</v>
      </c>
      <c r="G33" s="168">
        <f ca="1">OFFSET(Values!F165,($AO$4-1)*102,($AP$4-1)*14)</f>
        <v>0</v>
      </c>
      <c r="H33" s="168">
        <f ca="1">OFFSET(Values!G165,($AO$4-1)*102,($AP$4-1)*14)</f>
        <v>1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996</v>
      </c>
      <c r="U33" s="224">
        <f t="shared" ca="1" si="3"/>
        <v>996</v>
      </c>
      <c r="V33" s="168">
        <f t="shared" ca="1" si="4"/>
        <v>11</v>
      </c>
      <c r="W33" s="168">
        <f t="shared" ca="1" si="5"/>
        <v>926</v>
      </c>
      <c r="X33" s="168">
        <f t="shared" ca="1" si="6"/>
        <v>1</v>
      </c>
      <c r="Y33" s="168">
        <f t="shared" ca="1" si="7"/>
        <v>52</v>
      </c>
      <c r="Z33" s="168">
        <f t="shared" ca="1" si="8"/>
        <v>2</v>
      </c>
      <c r="AA33" s="168">
        <f t="shared" ca="1" si="9"/>
        <v>3</v>
      </c>
      <c r="AB33" s="168">
        <f t="shared" ca="1" si="10"/>
        <v>0</v>
      </c>
      <c r="AC33" s="168">
        <f t="shared" ca="1" si="11"/>
        <v>0</v>
      </c>
      <c r="AD33" s="168">
        <f t="shared" ca="1" si="12"/>
        <v>1</v>
      </c>
      <c r="AE33" s="168">
        <f t="shared" ca="1" si="13"/>
        <v>0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13</v>
      </c>
      <c r="D34" s="224">
        <f t="shared" ca="1" si="1"/>
        <v>13</v>
      </c>
      <c r="E34" s="168">
        <f ca="1">OFFSET(Values!D166,($AO$4-1)*102,($AP$4-1)*14)</f>
        <v>0</v>
      </c>
      <c r="F34" s="168">
        <f ca="1">OFFSET(Values!E166,($AO$4-1)*102,($AP$4-1)*14)</f>
        <v>11</v>
      </c>
      <c r="G34" s="168">
        <f ca="1">OFFSET(Values!F166,($AO$4-1)*102,($AP$4-1)*14)</f>
        <v>0</v>
      </c>
      <c r="H34" s="168">
        <f ca="1">OFFSET(Values!G166,($AO$4-1)*102,($AP$4-1)*14)</f>
        <v>1</v>
      </c>
      <c r="I34" s="168">
        <f ca="1">OFFSET(Values!H166,($AO$4-1)*102,($AP$4-1)*14)</f>
        <v>1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955</v>
      </c>
      <c r="U34" s="224">
        <f t="shared" ref="U34:U37" ca="1" si="19">IFERROR(VALUE(0&amp;SUBSTITUTE(T34,"*","")),0)</f>
        <v>955</v>
      </c>
      <c r="V34" s="168">
        <f t="shared" ca="1" si="4"/>
        <v>12</v>
      </c>
      <c r="W34" s="168">
        <f t="shared" ca="1" si="5"/>
        <v>905</v>
      </c>
      <c r="X34" s="168">
        <f t="shared" ca="1" si="6"/>
        <v>7</v>
      </c>
      <c r="Y34" s="168">
        <f t="shared" ca="1" si="7"/>
        <v>23</v>
      </c>
      <c r="Z34" s="168">
        <f t="shared" ca="1" si="8"/>
        <v>5</v>
      </c>
      <c r="AA34" s="168">
        <f t="shared" ca="1" si="9"/>
        <v>3</v>
      </c>
      <c r="AB34" s="168">
        <f t="shared" ca="1" si="10"/>
        <v>0</v>
      </c>
      <c r="AC34" s="168">
        <f t="shared" ca="1" si="11"/>
        <v>0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7</v>
      </c>
      <c r="D35" s="224">
        <f t="shared" ca="1" si="1"/>
        <v>7</v>
      </c>
      <c r="E35" s="168">
        <f ca="1">OFFSET(Values!D167,($AO$4-1)*102,($AP$4-1)*14)</f>
        <v>0</v>
      </c>
      <c r="F35" s="168">
        <f ca="1">OFFSET(Values!E167,($AO$4-1)*102,($AP$4-1)*14)</f>
        <v>5</v>
      </c>
      <c r="G35" s="168">
        <f ca="1">OFFSET(Values!F167,($AO$4-1)*102,($AP$4-1)*14)</f>
        <v>0</v>
      </c>
      <c r="H35" s="168">
        <f ca="1">OFFSET(Values!G167,($AO$4-1)*102,($AP$4-1)*14)</f>
        <v>2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853</v>
      </c>
      <c r="U35" s="224">
        <f t="shared" ca="1" si="19"/>
        <v>853</v>
      </c>
      <c r="V35" s="168">
        <f t="shared" ca="1" si="4"/>
        <v>11</v>
      </c>
      <c r="W35" s="168">
        <f t="shared" ca="1" si="5"/>
        <v>800</v>
      </c>
      <c r="X35" s="168">
        <f t="shared" ca="1" si="6"/>
        <v>4</v>
      </c>
      <c r="Y35" s="168">
        <f t="shared" ca="1" si="7"/>
        <v>28</v>
      </c>
      <c r="Z35" s="168">
        <f t="shared" ca="1" si="8"/>
        <v>2</v>
      </c>
      <c r="AA35" s="168">
        <f t="shared" ca="1" si="9"/>
        <v>4</v>
      </c>
      <c r="AB35" s="168">
        <f t="shared" ca="1" si="10"/>
        <v>2</v>
      </c>
      <c r="AC35" s="168">
        <f t="shared" ca="1" si="11"/>
        <v>0</v>
      </c>
      <c r="AD35" s="168">
        <f t="shared" ca="1" si="12"/>
        <v>2</v>
      </c>
      <c r="AE35" s="168">
        <f t="shared" ca="1" si="13"/>
        <v>0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8</v>
      </c>
      <c r="D36" s="224">
        <f t="shared" ca="1" si="1"/>
        <v>8</v>
      </c>
      <c r="E36" s="168">
        <f ca="1">OFFSET(Values!D168,($AO$4-1)*102,($AP$4-1)*14)</f>
        <v>0</v>
      </c>
      <c r="F36" s="168">
        <f ca="1">OFFSET(Values!E168,($AO$4-1)*102,($AP$4-1)*14)</f>
        <v>7</v>
      </c>
      <c r="G36" s="168">
        <f ca="1">OFFSET(Values!F168,($AO$4-1)*102,($AP$4-1)*14)</f>
        <v>0</v>
      </c>
      <c r="H36" s="168">
        <f ca="1">OFFSET(Values!G168,($AO$4-1)*102,($AP$4-1)*14)</f>
        <v>1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683</v>
      </c>
      <c r="U36" s="224">
        <f t="shared" ca="1" si="19"/>
        <v>683</v>
      </c>
      <c r="V36" s="168">
        <f t="shared" ca="1" si="4"/>
        <v>16</v>
      </c>
      <c r="W36" s="168">
        <f t="shared" ca="1" si="5"/>
        <v>639</v>
      </c>
      <c r="X36" s="168">
        <f t="shared" ca="1" si="6"/>
        <v>3</v>
      </c>
      <c r="Y36" s="168">
        <f t="shared" ca="1" si="7"/>
        <v>20</v>
      </c>
      <c r="Z36" s="168">
        <f t="shared" ca="1" si="8"/>
        <v>2</v>
      </c>
      <c r="AA36" s="168">
        <f t="shared" ca="1" si="9"/>
        <v>2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1</v>
      </c>
      <c r="AE36" s="168">
        <f t="shared" ca="1" si="13"/>
        <v>0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20</v>
      </c>
      <c r="D37" s="224">
        <f t="shared" ca="1" si="1"/>
        <v>20</v>
      </c>
      <c r="E37" s="168">
        <f ca="1">OFFSET(Values!D169,($AO$4-1)*102,($AP$4-1)*14)</f>
        <v>0</v>
      </c>
      <c r="F37" s="168">
        <f ca="1">OFFSET(Values!E169,($AO$4-1)*102,($AP$4-1)*14)</f>
        <v>16</v>
      </c>
      <c r="G37" s="168">
        <f ca="1">OFFSET(Values!F169,($AO$4-1)*102,($AP$4-1)*14)</f>
        <v>0</v>
      </c>
      <c r="H37" s="168">
        <f ca="1">OFFSET(Values!G169,($AO$4-1)*102,($AP$4-1)*14)</f>
        <v>4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428</v>
      </c>
      <c r="U37" s="224">
        <f t="shared" ca="1" si="19"/>
        <v>428</v>
      </c>
      <c r="V37" s="168">
        <f t="shared" ca="1" si="4"/>
        <v>3</v>
      </c>
      <c r="W37" s="168">
        <f t="shared" ca="1" si="5"/>
        <v>403</v>
      </c>
      <c r="X37" s="168">
        <f t="shared" ca="1" si="6"/>
        <v>1</v>
      </c>
      <c r="Y37" s="168">
        <f t="shared" ca="1" si="7"/>
        <v>21</v>
      </c>
      <c r="Z37" s="168">
        <f t="shared" ca="1" si="8"/>
        <v>0</v>
      </c>
      <c r="AA37" s="168">
        <f t="shared" ca="1" si="9"/>
        <v>0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27</v>
      </c>
      <c r="D38" s="224">
        <f t="shared" ca="1" si="1"/>
        <v>27</v>
      </c>
      <c r="E38" s="168">
        <f ca="1">OFFSET(Values!D170,($AO$4-1)*102,($AP$4-1)*14)</f>
        <v>0</v>
      </c>
      <c r="F38" s="168">
        <f ca="1">OFFSET(Values!E170,($AO$4-1)*102,($AP$4-1)*14)</f>
        <v>25</v>
      </c>
      <c r="G38" s="168">
        <f ca="1">OFFSET(Values!F170,($AO$4-1)*102,($AP$4-1)*14)</f>
        <v>0</v>
      </c>
      <c r="H38" s="168">
        <f ca="1">OFFSET(Values!G170,($AO$4-1)*102,($AP$4-1)*14)</f>
        <v>2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344</v>
      </c>
      <c r="U38" s="224">
        <f t="shared" ref="U38:U40" ca="1" si="21">IFERROR(VALUE(0&amp;SUBSTITUTE(T38,"*","")),0)</f>
        <v>344</v>
      </c>
      <c r="V38" s="168">
        <f t="shared" ca="1" si="4"/>
        <v>1</v>
      </c>
      <c r="W38" s="168">
        <f t="shared" ca="1" si="5"/>
        <v>330</v>
      </c>
      <c r="X38" s="168">
        <f t="shared" ca="1" si="6"/>
        <v>0</v>
      </c>
      <c r="Y38" s="168">
        <f t="shared" ca="1" si="7"/>
        <v>13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39</v>
      </c>
      <c r="D39" s="224">
        <f t="shared" ca="1" si="1"/>
        <v>39</v>
      </c>
      <c r="E39" s="168">
        <f ca="1">OFFSET(Values!D171,($AO$4-1)*102,($AP$4-1)*14)</f>
        <v>0</v>
      </c>
      <c r="F39" s="168">
        <f ca="1">OFFSET(Values!E171,($AO$4-1)*102,($AP$4-1)*14)</f>
        <v>37</v>
      </c>
      <c r="G39" s="168">
        <f ca="1">OFFSET(Values!F171,($AO$4-1)*102,($AP$4-1)*14)</f>
        <v>0</v>
      </c>
      <c r="H39" s="168">
        <f ca="1">OFFSET(Values!G171,($AO$4-1)*102,($AP$4-1)*14)</f>
        <v>2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272</v>
      </c>
      <c r="U39" s="224">
        <f t="shared" ca="1" si="21"/>
        <v>272</v>
      </c>
      <c r="V39" s="168">
        <f t="shared" ca="1" si="4"/>
        <v>3</v>
      </c>
      <c r="W39" s="168">
        <f t="shared" ca="1" si="5"/>
        <v>254</v>
      </c>
      <c r="X39" s="168">
        <f t="shared" ca="1" si="6"/>
        <v>0</v>
      </c>
      <c r="Y39" s="168">
        <f t="shared" ca="1" si="7"/>
        <v>15</v>
      </c>
      <c r="Z39" s="168">
        <f t="shared" ca="1" si="8"/>
        <v>0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21</v>
      </c>
      <c r="D40" s="224">
        <f t="shared" ca="1" si="1"/>
        <v>21</v>
      </c>
      <c r="E40" s="168">
        <f ca="1">OFFSET(Values!D172,($AO$4-1)*102,($AP$4-1)*14)</f>
        <v>1</v>
      </c>
      <c r="F40" s="168">
        <f ca="1">OFFSET(Values!E172,($AO$4-1)*102,($AP$4-1)*14)</f>
        <v>17</v>
      </c>
      <c r="G40" s="168">
        <f ca="1">OFFSET(Values!F172,($AO$4-1)*102,($AP$4-1)*14)</f>
        <v>0</v>
      </c>
      <c r="H40" s="168">
        <f ca="1">OFFSET(Values!G172,($AO$4-1)*102,($AP$4-1)*14)</f>
        <v>3</v>
      </c>
      <c r="I40" s="168">
        <f ca="1">OFFSET(Values!H172,($AO$4-1)*102,($AP$4-1)*14)</f>
        <v>0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120</v>
      </c>
      <c r="U40" s="224">
        <f t="shared" ca="1" si="21"/>
        <v>120</v>
      </c>
      <c r="V40" s="168">
        <f t="shared" ca="1" si="4"/>
        <v>1</v>
      </c>
      <c r="W40" s="168">
        <f t="shared" ca="1" si="5"/>
        <v>112</v>
      </c>
      <c r="X40" s="168">
        <f t="shared" ca="1" si="6"/>
        <v>0</v>
      </c>
      <c r="Y40" s="168">
        <f t="shared" ca="1" si="7"/>
        <v>7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47</v>
      </c>
      <c r="D41" s="224">
        <f t="shared" ca="1" si="1"/>
        <v>47</v>
      </c>
      <c r="E41" s="174">
        <f ca="1">OFFSET(Values!D173,($AO$4-1)*102,($AP$4-1)*14)</f>
        <v>0</v>
      </c>
      <c r="F41" s="168">
        <f ca="1">OFFSET(Values!E173,($AO$4-1)*102,($AP$4-1)*14)</f>
        <v>46</v>
      </c>
      <c r="G41" s="168">
        <f ca="1">OFFSET(Values!F173,($AO$4-1)*102,($AP$4-1)*14)</f>
        <v>0</v>
      </c>
      <c r="H41" s="168">
        <f ca="1">OFFSET(Values!G173,($AO$4-1)*102,($AP$4-1)*14)</f>
        <v>1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57</v>
      </c>
      <c r="T41" s="545">
        <f ca="1">SUM(V41:AG41)</f>
        <v>9670</v>
      </c>
      <c r="U41" s="546"/>
      <c r="V41" s="249">
        <f ca="1">SUM(V24:V35)</f>
        <v>126</v>
      </c>
      <c r="W41" s="249">
        <f t="shared" ref="W41:AG41" ca="1" si="22">SUM(W24:W35)</f>
        <v>8852</v>
      </c>
      <c r="X41" s="249">
        <f t="shared" ca="1" si="22"/>
        <v>43</v>
      </c>
      <c r="Y41" s="249">
        <f t="shared" ca="1" si="22"/>
        <v>566</v>
      </c>
      <c r="Z41" s="249">
        <f t="shared" ca="1" si="22"/>
        <v>33</v>
      </c>
      <c r="AA41" s="249">
        <f t="shared" ca="1" si="22"/>
        <v>26</v>
      </c>
      <c r="AB41" s="249">
        <f t="shared" ca="1" si="22"/>
        <v>8</v>
      </c>
      <c r="AC41" s="249">
        <f t="shared" ca="1" si="22"/>
        <v>6</v>
      </c>
      <c r="AD41" s="249">
        <f t="shared" ca="1" si="22"/>
        <v>3</v>
      </c>
      <c r="AE41" s="249">
        <f t="shared" ca="1" si="22"/>
        <v>6</v>
      </c>
      <c r="AF41" s="249">
        <f t="shared" ca="1" si="22"/>
        <v>1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56</v>
      </c>
      <c r="D42" s="224">
        <f t="shared" ca="1" si="1"/>
        <v>56</v>
      </c>
      <c r="E42" s="168">
        <f ca="1">OFFSET(Values!D174,($AO$4-1)*102,($AP$4-1)*14)</f>
        <v>1</v>
      </c>
      <c r="F42" s="168">
        <f ca="1">OFFSET(Values!E174,($AO$4-1)*102,($AP$4-1)*14)</f>
        <v>53</v>
      </c>
      <c r="G42" s="168">
        <f ca="1">OFFSET(Values!F174,($AO$4-1)*102,($AP$4-1)*14)</f>
        <v>0</v>
      </c>
      <c r="H42" s="168">
        <f ca="1">OFFSET(Values!G174,($AO$4-1)*102,($AP$4-1)*14)</f>
        <v>2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58</v>
      </c>
      <c r="T42" s="547">
        <f t="shared" ref="T42:T44" ca="1" si="23">SUM(V42:AG42)</f>
        <v>11416</v>
      </c>
      <c r="U42" s="548"/>
      <c r="V42" s="251">
        <f ca="1">SUM(V23:V38)</f>
        <v>151</v>
      </c>
      <c r="W42" s="251">
        <f t="shared" ref="W42:AG42" ca="1" si="24">SUM(W23:W38)</f>
        <v>10499</v>
      </c>
      <c r="X42" s="251">
        <f t="shared" ca="1" si="24"/>
        <v>47</v>
      </c>
      <c r="Y42" s="251">
        <f t="shared" ca="1" si="24"/>
        <v>631</v>
      </c>
      <c r="Z42" s="251">
        <f t="shared" ca="1" si="24"/>
        <v>35</v>
      </c>
      <c r="AA42" s="251">
        <f t="shared" ca="1" si="24"/>
        <v>28</v>
      </c>
      <c r="AB42" s="251">
        <f t="shared" ca="1" si="24"/>
        <v>8</v>
      </c>
      <c r="AC42" s="251">
        <f t="shared" ca="1" si="24"/>
        <v>6</v>
      </c>
      <c r="AD42" s="251">
        <f t="shared" ca="1" si="24"/>
        <v>4</v>
      </c>
      <c r="AE42" s="251">
        <f t="shared" ca="1" si="24"/>
        <v>6</v>
      </c>
      <c r="AF42" s="251">
        <f t="shared" ca="1" si="24"/>
        <v>1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93</v>
      </c>
      <c r="D43" s="224">
        <f t="shared" ca="1" si="1"/>
        <v>93</v>
      </c>
      <c r="E43" s="168">
        <f ca="1">OFFSET(Values!D175,($AO$4-1)*102,($AP$4-1)*14)</f>
        <v>3</v>
      </c>
      <c r="F43" s="168">
        <f ca="1">OFFSET(Values!E175,($AO$4-1)*102,($AP$4-1)*14)</f>
        <v>85</v>
      </c>
      <c r="G43" s="168">
        <f ca="1">OFFSET(Values!F175,($AO$4-1)*102,($AP$4-1)*14)</f>
        <v>0</v>
      </c>
      <c r="H43" s="168">
        <f ca="1">OFFSET(Values!G175,($AO$4-1)*102,($AP$4-1)*14)</f>
        <v>5</v>
      </c>
      <c r="I43" s="168">
        <f ca="1">OFFSET(Values!H175,($AO$4-1)*102,($AP$4-1)*14)</f>
        <v>0</v>
      </c>
      <c r="J43" s="168">
        <f ca="1">OFFSET(Values!I175,($AO$4-1)*102,($AP$4-1)*14)</f>
        <v>0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59</v>
      </c>
      <c r="T43" s="549">
        <f t="shared" ca="1" si="23"/>
        <v>11808</v>
      </c>
      <c r="U43" s="550"/>
      <c r="V43" s="253">
        <f ca="1">SUM(V23:V40)</f>
        <v>155</v>
      </c>
      <c r="W43" s="253">
        <f t="shared" ref="W43:AG43" ca="1" si="25">SUM(W23:W40)</f>
        <v>10865</v>
      </c>
      <c r="X43" s="253">
        <f t="shared" ca="1" si="25"/>
        <v>47</v>
      </c>
      <c r="Y43" s="253">
        <f t="shared" ca="1" si="25"/>
        <v>653</v>
      </c>
      <c r="Z43" s="253">
        <f t="shared" ca="1" si="25"/>
        <v>35</v>
      </c>
      <c r="AA43" s="253">
        <f t="shared" ca="1" si="25"/>
        <v>28</v>
      </c>
      <c r="AB43" s="253">
        <f t="shared" ca="1" si="25"/>
        <v>8</v>
      </c>
      <c r="AC43" s="253">
        <f t="shared" ca="1" si="25"/>
        <v>6</v>
      </c>
      <c r="AD43" s="253">
        <f t="shared" ca="1" si="25"/>
        <v>4</v>
      </c>
      <c r="AE43" s="253">
        <f t="shared" ca="1" si="25"/>
        <v>6</v>
      </c>
      <c r="AF43" s="253">
        <f t="shared" ca="1" si="25"/>
        <v>1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95</v>
      </c>
      <c r="D44" s="224">
        <f t="shared" ca="1" si="1"/>
        <v>95</v>
      </c>
      <c r="E44" s="168">
        <f ca="1">OFFSET(Values!D176,($AO$4-1)*102,($AP$4-1)*14)</f>
        <v>1</v>
      </c>
      <c r="F44" s="168">
        <f ca="1">OFFSET(Values!E176,($AO$4-1)*102,($AP$4-1)*14)</f>
        <v>91</v>
      </c>
      <c r="G44" s="168">
        <f ca="1">OFFSET(Values!F176,($AO$4-1)*102,($AP$4-1)*14)</f>
        <v>0</v>
      </c>
      <c r="H44" s="168">
        <f ca="1">OFFSET(Values!G176,($AO$4-1)*102,($AP$4-1)*14)</f>
        <v>3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0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60</v>
      </c>
      <c r="T44" s="543">
        <f t="shared" ca="1" si="23"/>
        <v>12117</v>
      </c>
      <c r="U44" s="544"/>
      <c r="V44" s="255">
        <f ca="1">SUM(V17:V40)</f>
        <v>159</v>
      </c>
      <c r="W44" s="255">
        <f t="shared" ref="W44:AG44" ca="1" si="26">SUM(W17:W40)</f>
        <v>11146</v>
      </c>
      <c r="X44" s="255">
        <f t="shared" ca="1" si="26"/>
        <v>47</v>
      </c>
      <c r="Y44" s="255">
        <f t="shared" ca="1" si="26"/>
        <v>676</v>
      </c>
      <c r="Z44" s="255">
        <f t="shared" ca="1" si="26"/>
        <v>36</v>
      </c>
      <c r="AA44" s="255">
        <f t="shared" ca="1" si="26"/>
        <v>28</v>
      </c>
      <c r="AB44" s="255">
        <f t="shared" ca="1" si="26"/>
        <v>8</v>
      </c>
      <c r="AC44" s="255">
        <f t="shared" ca="1" si="26"/>
        <v>6</v>
      </c>
      <c r="AD44" s="255">
        <f t="shared" ca="1" si="26"/>
        <v>4</v>
      </c>
      <c r="AE44" s="255">
        <f t="shared" ca="1" si="26"/>
        <v>6</v>
      </c>
      <c r="AF44" s="255">
        <f t="shared" ca="1" si="26"/>
        <v>1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140</v>
      </c>
      <c r="D45" s="224">
        <f t="shared" ca="1" si="1"/>
        <v>140</v>
      </c>
      <c r="E45" s="168">
        <f ca="1">OFFSET(Values!D177,($AO$4-1)*102,($AP$4-1)*14)</f>
        <v>4</v>
      </c>
      <c r="F45" s="168">
        <f ca="1">OFFSET(Values!E177,($AO$4-1)*102,($AP$4-1)*14)</f>
        <v>130</v>
      </c>
      <c r="G45" s="168">
        <f ca="1">OFFSET(Values!F177,($AO$4-1)*102,($AP$4-1)*14)</f>
        <v>0</v>
      </c>
      <c r="H45" s="168">
        <f ca="1">OFFSET(Values!G177,($AO$4-1)*102,($AP$4-1)*14)</f>
        <v>5</v>
      </c>
      <c r="I45" s="168">
        <f ca="1">OFFSET(Values!H177,($AO$4-1)*102,($AP$4-1)*14)</f>
        <v>1</v>
      </c>
      <c r="J45" s="168">
        <f ca="1">OFFSET(Values!I177,($AO$4-1)*102,($AP$4-1)*14)</f>
        <v>0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184</v>
      </c>
      <c r="D46" s="224">
        <f t="shared" ca="1" si="1"/>
        <v>184</v>
      </c>
      <c r="E46" s="168">
        <f ca="1">OFFSET(Values!D178,($AO$4-1)*102,($AP$4-1)*14)</f>
        <v>7</v>
      </c>
      <c r="F46" s="168">
        <f ca="1">OFFSET(Values!E178,($AO$4-1)*102,($AP$4-1)*14)</f>
        <v>161</v>
      </c>
      <c r="G46" s="168">
        <f ca="1">OFFSET(Values!F178,($AO$4-1)*102,($AP$4-1)*14)</f>
        <v>1</v>
      </c>
      <c r="H46" s="168">
        <f ca="1">OFFSET(Values!G178,($AO$4-1)*102,($AP$4-1)*14)</f>
        <v>11</v>
      </c>
      <c r="I46" s="168">
        <f ca="1">OFFSET(Values!H178,($AO$4-1)*102,($AP$4-1)*14)</f>
        <v>1</v>
      </c>
      <c r="J46" s="168">
        <f ca="1">OFFSET(Values!I178,($AO$4-1)*102,($AP$4-1)*14)</f>
        <v>2</v>
      </c>
      <c r="K46" s="168">
        <f ca="1">OFFSET(Values!J178,($AO$4-1)*102,($AP$4-1)*14)</f>
        <v>0</v>
      </c>
      <c r="L46" s="168">
        <f ca="1">OFFSET(Values!K178,($AO$4-1)*102,($AP$4-1)*14)</f>
        <v>1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49</v>
      </c>
      <c r="B47" s="36">
        <f t="shared" si="16"/>
        <v>0.3125</v>
      </c>
      <c r="C47" s="218">
        <f ca="1">OFFSET(Values!C179,($AO$4-1)*102,($AP$4-1)*14)</f>
        <v>274</v>
      </c>
      <c r="D47" s="224">
        <f t="shared" ca="1" si="1"/>
        <v>274</v>
      </c>
      <c r="E47" s="168">
        <f ca="1">OFFSET(Values!D179,($AO$4-1)*102,($AP$4-1)*14)</f>
        <v>7</v>
      </c>
      <c r="F47" s="168">
        <f ca="1">OFFSET(Values!E179,($AO$4-1)*102,($AP$4-1)*14)</f>
        <v>253</v>
      </c>
      <c r="G47" s="168">
        <f ca="1">OFFSET(Values!F179,($AO$4-1)*102,($AP$4-1)*14)</f>
        <v>2</v>
      </c>
      <c r="H47" s="168">
        <f ca="1">OFFSET(Values!G179,($AO$4-1)*102,($AP$4-1)*14)</f>
        <v>9</v>
      </c>
      <c r="I47" s="168">
        <f ca="1">OFFSET(Values!H179,($AO$4-1)*102,($AP$4-1)*14)</f>
        <v>0</v>
      </c>
      <c r="J47" s="168">
        <f ca="1">OFFSET(Values!I179,($AO$4-1)*102,($AP$4-1)*14)</f>
        <v>2</v>
      </c>
      <c r="K47" s="168">
        <f ca="1">OFFSET(Values!J179,($AO$4-1)*102,($AP$4-1)*14)</f>
        <v>1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49</v>
      </c>
      <c r="B48" s="36">
        <f t="shared" si="16"/>
        <v>0.32291666666666669</v>
      </c>
      <c r="C48" s="218">
        <f ca="1">OFFSET(Values!C180,($AO$4-1)*102,($AP$4-1)*14)</f>
        <v>221</v>
      </c>
      <c r="D48" s="224">
        <f t="shared" ca="1" si="1"/>
        <v>221</v>
      </c>
      <c r="E48" s="168">
        <f ca="1">OFFSET(Values!D180,($AO$4-1)*102,($AP$4-1)*14)</f>
        <v>8</v>
      </c>
      <c r="F48" s="168">
        <f ca="1">OFFSET(Values!E180,($AO$4-1)*102,($AP$4-1)*14)</f>
        <v>198</v>
      </c>
      <c r="G48" s="168">
        <f ca="1">OFFSET(Values!F180,($AO$4-1)*102,($AP$4-1)*14)</f>
        <v>2</v>
      </c>
      <c r="H48" s="168">
        <f ca="1">OFFSET(Values!G180,($AO$4-1)*102,($AP$4-1)*14)</f>
        <v>11</v>
      </c>
      <c r="I48" s="168">
        <f ca="1">OFFSET(Values!H180,($AO$4-1)*102,($AP$4-1)*14)</f>
        <v>1</v>
      </c>
      <c r="J48" s="168">
        <f ca="1">OFFSET(Values!I180,($AO$4-1)*102,($AP$4-1)*14)</f>
        <v>1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49</v>
      </c>
      <c r="B49" s="36">
        <f t="shared" si="16"/>
        <v>0.33333333333333337</v>
      </c>
      <c r="C49" s="218">
        <f ca="1">OFFSET(Values!C181,($AO$4-1)*102,($AP$4-1)*14)</f>
        <v>246</v>
      </c>
      <c r="D49" s="224">
        <f t="shared" ca="1" si="1"/>
        <v>246</v>
      </c>
      <c r="E49" s="168">
        <f ca="1">OFFSET(Values!D181,($AO$4-1)*102,($AP$4-1)*14)</f>
        <v>5</v>
      </c>
      <c r="F49" s="168">
        <f ca="1">OFFSET(Values!E181,($AO$4-1)*102,($AP$4-1)*14)</f>
        <v>225</v>
      </c>
      <c r="G49" s="168">
        <f ca="1">OFFSET(Values!F181,($AO$4-1)*102,($AP$4-1)*14)</f>
        <v>1</v>
      </c>
      <c r="H49" s="168">
        <f ca="1">OFFSET(Values!G181,($AO$4-1)*102,($AP$4-1)*14)</f>
        <v>12</v>
      </c>
      <c r="I49" s="168">
        <f ca="1">OFFSET(Values!H181,($AO$4-1)*102,($AP$4-1)*14)</f>
        <v>2</v>
      </c>
      <c r="J49" s="168">
        <f ca="1">OFFSET(Values!I181,($AO$4-1)*102,($AP$4-1)*14)</f>
        <v>1</v>
      </c>
      <c r="K49" s="168">
        <f ca="1">OFFSET(Values!J181,($AO$4-1)*102,($AP$4-1)*14)</f>
        <v>0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49</v>
      </c>
      <c r="B50" s="36">
        <f t="shared" si="16"/>
        <v>0.34375000000000006</v>
      </c>
      <c r="C50" s="218">
        <f ca="1">OFFSET(Values!C182,($AO$4-1)*102,($AP$4-1)*14)</f>
        <v>239</v>
      </c>
      <c r="D50" s="224">
        <f t="shared" ca="1" si="1"/>
        <v>239</v>
      </c>
      <c r="E50" s="168">
        <f ca="1">OFFSET(Values!D182,($AO$4-1)*102,($AP$4-1)*14)</f>
        <v>4</v>
      </c>
      <c r="F50" s="168">
        <f ca="1">OFFSET(Values!E182,($AO$4-1)*102,($AP$4-1)*14)</f>
        <v>222</v>
      </c>
      <c r="G50" s="168">
        <f ca="1">OFFSET(Values!F182,($AO$4-1)*102,($AP$4-1)*14)</f>
        <v>3</v>
      </c>
      <c r="H50" s="168">
        <f ca="1">OFFSET(Values!G182,($AO$4-1)*102,($AP$4-1)*14)</f>
        <v>10</v>
      </c>
      <c r="I50" s="168">
        <f ca="1">OFFSET(Values!H182,($AO$4-1)*102,($AP$4-1)*14)</f>
        <v>0</v>
      </c>
      <c r="J50" s="168">
        <f ca="1">OFFSET(Values!I182,($AO$4-1)*102,($AP$4-1)*14)</f>
        <v>0</v>
      </c>
      <c r="K50" s="168">
        <f ca="1">OFFSET(Values!J182,($AO$4-1)*102,($AP$4-1)*14)</f>
        <v>0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49</v>
      </c>
      <c r="B51" s="36">
        <f t="shared" si="16"/>
        <v>0.35416666666666674</v>
      </c>
      <c r="C51" s="218">
        <f ca="1">OFFSET(Values!C183,($AO$4-1)*102,($AP$4-1)*14)</f>
        <v>247</v>
      </c>
      <c r="D51" s="224">
        <f t="shared" ca="1" si="1"/>
        <v>247</v>
      </c>
      <c r="E51" s="168">
        <f ca="1">OFFSET(Values!D183,($AO$4-1)*102,($AP$4-1)*14)</f>
        <v>3</v>
      </c>
      <c r="F51" s="168">
        <f ca="1">OFFSET(Values!E183,($AO$4-1)*102,($AP$4-1)*14)</f>
        <v>231</v>
      </c>
      <c r="G51" s="168">
        <f ca="1">OFFSET(Values!F183,($AO$4-1)*102,($AP$4-1)*14)</f>
        <v>1</v>
      </c>
      <c r="H51" s="168">
        <f ca="1">OFFSET(Values!G183,($AO$4-1)*102,($AP$4-1)*14)</f>
        <v>11</v>
      </c>
      <c r="I51" s="168">
        <f ca="1">OFFSET(Values!H183,($AO$4-1)*102,($AP$4-1)*14)</f>
        <v>1</v>
      </c>
      <c r="J51" s="168">
        <f ca="1">OFFSET(Values!I183,($AO$4-1)*102,($AP$4-1)*14)</f>
        <v>0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49</v>
      </c>
      <c r="B52" s="36">
        <f t="shared" si="16"/>
        <v>0.36458333333333343</v>
      </c>
      <c r="C52" s="218">
        <f ca="1">OFFSET(Values!C184,($AO$4-1)*102,($AP$4-1)*14)</f>
        <v>199</v>
      </c>
      <c r="D52" s="224">
        <f t="shared" ca="1" si="1"/>
        <v>199</v>
      </c>
      <c r="E52" s="168">
        <f ca="1">OFFSET(Values!D184,($AO$4-1)*102,($AP$4-1)*14)</f>
        <v>6</v>
      </c>
      <c r="F52" s="168">
        <f ca="1">OFFSET(Values!E184,($AO$4-1)*102,($AP$4-1)*14)</f>
        <v>176</v>
      </c>
      <c r="G52" s="168">
        <f ca="1">OFFSET(Values!F184,($AO$4-1)*102,($AP$4-1)*14)</f>
        <v>1</v>
      </c>
      <c r="H52" s="168">
        <f ca="1">OFFSET(Values!G184,($AO$4-1)*102,($AP$4-1)*14)</f>
        <v>13</v>
      </c>
      <c r="I52" s="168">
        <f ca="1">OFFSET(Values!H184,($AO$4-1)*102,($AP$4-1)*14)</f>
        <v>2</v>
      </c>
      <c r="J52" s="168">
        <f ca="1">OFFSET(Values!I184,($AO$4-1)*102,($AP$4-1)*14)</f>
        <v>1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0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49</v>
      </c>
      <c r="B53" s="36">
        <f t="shared" si="16"/>
        <v>0.37500000000000011</v>
      </c>
      <c r="C53" s="218">
        <f ca="1">OFFSET(Values!C185,($AO$4-1)*102,($AP$4-1)*14)</f>
        <v>220</v>
      </c>
      <c r="D53" s="224">
        <f t="shared" ca="1" si="1"/>
        <v>220</v>
      </c>
      <c r="E53" s="168">
        <f ca="1">OFFSET(Values!D185,($AO$4-1)*102,($AP$4-1)*14)</f>
        <v>3</v>
      </c>
      <c r="F53" s="168">
        <f ca="1">OFFSET(Values!E185,($AO$4-1)*102,($AP$4-1)*14)</f>
        <v>204</v>
      </c>
      <c r="G53" s="168">
        <f ca="1">OFFSET(Values!F185,($AO$4-1)*102,($AP$4-1)*14)</f>
        <v>0</v>
      </c>
      <c r="H53" s="168">
        <f ca="1">OFFSET(Values!G185,($AO$4-1)*102,($AP$4-1)*14)</f>
        <v>11</v>
      </c>
      <c r="I53" s="168">
        <f ca="1">OFFSET(Values!H185,($AO$4-1)*102,($AP$4-1)*14)</f>
        <v>2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49</v>
      </c>
      <c r="B54" s="36">
        <f t="shared" si="16"/>
        <v>0.3854166666666668</v>
      </c>
      <c r="C54" s="218">
        <f ca="1">OFFSET(Values!C186,($AO$4-1)*102,($AP$4-1)*14)</f>
        <v>183</v>
      </c>
      <c r="D54" s="224">
        <f t="shared" ca="1" si="1"/>
        <v>183</v>
      </c>
      <c r="E54" s="168">
        <f ca="1">OFFSET(Values!D186,($AO$4-1)*102,($AP$4-1)*14)</f>
        <v>1</v>
      </c>
      <c r="F54" s="168">
        <f ca="1">OFFSET(Values!E186,($AO$4-1)*102,($AP$4-1)*14)</f>
        <v>175</v>
      </c>
      <c r="G54" s="168">
        <f ca="1">OFFSET(Values!F186,($AO$4-1)*102,($AP$4-1)*14)</f>
        <v>1</v>
      </c>
      <c r="H54" s="168">
        <f ca="1">OFFSET(Values!G186,($AO$4-1)*102,($AP$4-1)*14)</f>
        <v>6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49</v>
      </c>
      <c r="B55" s="36">
        <f t="shared" si="16"/>
        <v>0.39583333333333348</v>
      </c>
      <c r="C55" s="218">
        <f ca="1">OFFSET(Values!C187,($AO$4-1)*102,($AP$4-1)*14)</f>
        <v>192</v>
      </c>
      <c r="D55" s="224">
        <f t="shared" ca="1" si="1"/>
        <v>192</v>
      </c>
      <c r="E55" s="168">
        <f ca="1">OFFSET(Values!D187,($AO$4-1)*102,($AP$4-1)*14)</f>
        <v>3</v>
      </c>
      <c r="F55" s="168">
        <f ca="1">OFFSET(Values!E187,($AO$4-1)*102,($AP$4-1)*14)</f>
        <v>175</v>
      </c>
      <c r="G55" s="168">
        <f ca="1">OFFSET(Values!F187,($AO$4-1)*102,($AP$4-1)*14)</f>
        <v>0</v>
      </c>
      <c r="H55" s="168">
        <f ca="1">OFFSET(Values!G187,($AO$4-1)*102,($AP$4-1)*14)</f>
        <v>12</v>
      </c>
      <c r="I55" s="168">
        <f ca="1">OFFSET(Values!H187,($AO$4-1)*102,($AP$4-1)*14)</f>
        <v>2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0</v>
      </c>
      <c r="N55" s="168">
        <f ca="1">OFFSET(Values!M187,($AO$4-1)*102,($AP$4-1)*14)</f>
        <v>0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49</v>
      </c>
      <c r="B56" s="36">
        <f t="shared" si="16"/>
        <v>0.40625000000000017</v>
      </c>
      <c r="C56" s="218">
        <f ca="1">OFFSET(Values!C188,($AO$4-1)*102,($AP$4-1)*14)</f>
        <v>156</v>
      </c>
      <c r="D56" s="224">
        <f t="shared" ca="1" si="1"/>
        <v>156</v>
      </c>
      <c r="E56" s="168">
        <f ca="1">OFFSET(Values!D188,($AO$4-1)*102,($AP$4-1)*14)</f>
        <v>3</v>
      </c>
      <c r="F56" s="168">
        <f ca="1">OFFSET(Values!E188,($AO$4-1)*102,($AP$4-1)*14)</f>
        <v>144</v>
      </c>
      <c r="G56" s="168">
        <f ca="1">OFFSET(Values!F188,($AO$4-1)*102,($AP$4-1)*14)</f>
        <v>0</v>
      </c>
      <c r="H56" s="168">
        <f ca="1">OFFSET(Values!G188,($AO$4-1)*102,($AP$4-1)*14)</f>
        <v>7</v>
      </c>
      <c r="I56" s="168">
        <f ca="1">OFFSET(Values!H188,($AO$4-1)*102,($AP$4-1)*14)</f>
        <v>2</v>
      </c>
      <c r="J56" s="168">
        <f ca="1">OFFSET(Values!I188,($AO$4-1)*102,($AP$4-1)*14)</f>
        <v>0</v>
      </c>
      <c r="K56" s="168">
        <f ca="1">OFFSET(Values!J188,($AO$4-1)*102,($AP$4-1)*14)</f>
        <v>0</v>
      </c>
      <c r="L56" s="168">
        <f ca="1">OFFSET(Values!K188,($AO$4-1)*102,($AP$4-1)*14)</f>
        <v>0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49</v>
      </c>
      <c r="B57" s="36">
        <f t="shared" si="16"/>
        <v>0.41666666666666685</v>
      </c>
      <c r="C57" s="218">
        <f ca="1">OFFSET(Values!C189,($AO$4-1)*102,($AP$4-1)*14)</f>
        <v>172</v>
      </c>
      <c r="D57" s="224">
        <f t="shared" ca="1" si="1"/>
        <v>172</v>
      </c>
      <c r="E57" s="168">
        <f ca="1">OFFSET(Values!D189,($AO$4-1)*102,($AP$4-1)*14)</f>
        <v>2</v>
      </c>
      <c r="F57" s="168">
        <f ca="1">OFFSET(Values!E189,($AO$4-1)*102,($AP$4-1)*14)</f>
        <v>145</v>
      </c>
      <c r="G57" s="168">
        <f ca="1">OFFSET(Values!F189,($AO$4-1)*102,($AP$4-1)*14)</f>
        <v>2</v>
      </c>
      <c r="H57" s="168">
        <f ca="1">OFFSET(Values!G189,($AO$4-1)*102,($AP$4-1)*14)</f>
        <v>23</v>
      </c>
      <c r="I57" s="168">
        <f ca="1">OFFSET(Values!H189,($AO$4-1)*102,($AP$4-1)*14)</f>
        <v>0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49</v>
      </c>
      <c r="B58" s="36">
        <f t="shared" si="16"/>
        <v>0.42708333333333354</v>
      </c>
      <c r="C58" s="218">
        <f ca="1">OFFSET(Values!C190,($AO$4-1)*102,($AP$4-1)*14)</f>
        <v>129</v>
      </c>
      <c r="D58" s="224">
        <f t="shared" ca="1" si="1"/>
        <v>129</v>
      </c>
      <c r="E58" s="168">
        <f ca="1">OFFSET(Values!D190,($AO$4-1)*102,($AP$4-1)*14)</f>
        <v>1</v>
      </c>
      <c r="F58" s="168">
        <f ca="1">OFFSET(Values!E190,($AO$4-1)*102,($AP$4-1)*14)</f>
        <v>115</v>
      </c>
      <c r="G58" s="168">
        <f ca="1">OFFSET(Values!F190,($AO$4-1)*102,($AP$4-1)*14)</f>
        <v>0</v>
      </c>
      <c r="H58" s="168">
        <f ca="1">OFFSET(Values!G190,($AO$4-1)*102,($AP$4-1)*14)</f>
        <v>10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1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1</v>
      </c>
      <c r="O58" s="168">
        <f ca="1">OFFSET(Values!N190,($AO$4-1)*102,($AP$4-1)*14)</f>
        <v>1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49</v>
      </c>
      <c r="B59" s="36">
        <f t="shared" si="16"/>
        <v>0.43750000000000022</v>
      </c>
      <c r="C59" s="218">
        <f ca="1">OFFSET(Values!C191,($AO$4-1)*102,($AP$4-1)*14)</f>
        <v>159</v>
      </c>
      <c r="D59" s="224">
        <f t="shared" ca="1" si="1"/>
        <v>159</v>
      </c>
      <c r="E59" s="168">
        <f ca="1">OFFSET(Values!D191,($AO$4-1)*102,($AP$4-1)*14)</f>
        <v>5</v>
      </c>
      <c r="F59" s="168">
        <f ca="1">OFFSET(Values!E191,($AO$4-1)*102,($AP$4-1)*14)</f>
        <v>136</v>
      </c>
      <c r="G59" s="168">
        <f ca="1">OFFSET(Values!F191,($AO$4-1)*102,($AP$4-1)*14)</f>
        <v>0</v>
      </c>
      <c r="H59" s="168">
        <f ca="1">OFFSET(Values!G191,($AO$4-1)*102,($AP$4-1)*14)</f>
        <v>16</v>
      </c>
      <c r="I59" s="168">
        <f ca="1">OFFSET(Values!H191,($AO$4-1)*102,($AP$4-1)*14)</f>
        <v>1</v>
      </c>
      <c r="J59" s="168">
        <f ca="1">OFFSET(Values!I191,($AO$4-1)*102,($AP$4-1)*14)</f>
        <v>1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49</v>
      </c>
      <c r="B60" s="36">
        <f t="shared" si="16"/>
        <v>0.44791666666666691</v>
      </c>
      <c r="C60" s="218">
        <f ca="1">OFFSET(Values!C192,($AO$4-1)*102,($AP$4-1)*14)</f>
        <v>159</v>
      </c>
      <c r="D60" s="224">
        <f t="shared" ca="1" si="1"/>
        <v>159</v>
      </c>
      <c r="E60" s="168">
        <f ca="1">OFFSET(Values!D192,($AO$4-1)*102,($AP$4-1)*14)</f>
        <v>2</v>
      </c>
      <c r="F60" s="168">
        <f ca="1">OFFSET(Values!E192,($AO$4-1)*102,($AP$4-1)*14)</f>
        <v>144</v>
      </c>
      <c r="G60" s="168">
        <f ca="1">OFFSET(Values!F192,($AO$4-1)*102,($AP$4-1)*14)</f>
        <v>1</v>
      </c>
      <c r="H60" s="168">
        <f ca="1">OFFSET(Values!G192,($AO$4-1)*102,($AP$4-1)*14)</f>
        <v>10</v>
      </c>
      <c r="I60" s="168">
        <f ca="1">OFFSET(Values!H192,($AO$4-1)*102,($AP$4-1)*14)</f>
        <v>2</v>
      </c>
      <c r="J60" s="168">
        <f ca="1">OFFSET(Values!I192,($AO$4-1)*102,($AP$4-1)*14)</f>
        <v>0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49</v>
      </c>
      <c r="B61" s="36">
        <f t="shared" si="16"/>
        <v>0.45833333333333359</v>
      </c>
      <c r="C61" s="218">
        <f ca="1">OFFSET(Values!C193,($AO$4-1)*102,($AP$4-1)*14)</f>
        <v>151</v>
      </c>
      <c r="D61" s="224">
        <f t="shared" ca="1" si="1"/>
        <v>151</v>
      </c>
      <c r="E61" s="168">
        <f ca="1">OFFSET(Values!D193,($AO$4-1)*102,($AP$4-1)*14)</f>
        <v>1</v>
      </c>
      <c r="F61" s="168">
        <f ca="1">OFFSET(Values!E193,($AO$4-1)*102,($AP$4-1)*14)</f>
        <v>134</v>
      </c>
      <c r="G61" s="168">
        <f ca="1">OFFSET(Values!F193,($AO$4-1)*102,($AP$4-1)*14)</f>
        <v>1</v>
      </c>
      <c r="H61" s="168">
        <f ca="1">OFFSET(Values!G193,($AO$4-1)*102,($AP$4-1)*14)</f>
        <v>14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1</v>
      </c>
      <c r="M61" s="168">
        <f ca="1">OFFSET(Values!L193,($AO$4-1)*102,($AP$4-1)*14)</f>
        <v>0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49</v>
      </c>
      <c r="B62" s="36">
        <f t="shared" si="16"/>
        <v>0.46875000000000028</v>
      </c>
      <c r="C62" s="218">
        <f ca="1">OFFSET(Values!C194,($AO$4-1)*102,($AP$4-1)*14)</f>
        <v>153</v>
      </c>
      <c r="D62" s="224">
        <f t="shared" ca="1" si="1"/>
        <v>153</v>
      </c>
      <c r="E62" s="168">
        <f ca="1">OFFSET(Values!D194,($AO$4-1)*102,($AP$4-1)*14)</f>
        <v>0</v>
      </c>
      <c r="F62" s="168">
        <f ca="1">OFFSET(Values!E194,($AO$4-1)*102,($AP$4-1)*14)</f>
        <v>135</v>
      </c>
      <c r="G62" s="168">
        <f ca="1">OFFSET(Values!F194,($AO$4-1)*102,($AP$4-1)*14)</f>
        <v>1</v>
      </c>
      <c r="H62" s="168">
        <f ca="1">OFFSET(Values!G194,($AO$4-1)*102,($AP$4-1)*14)</f>
        <v>14</v>
      </c>
      <c r="I62" s="168">
        <f ca="1">OFFSET(Values!H194,($AO$4-1)*102,($AP$4-1)*14)</f>
        <v>2</v>
      </c>
      <c r="J62" s="168">
        <f ca="1">OFFSET(Values!I194,($AO$4-1)*102,($AP$4-1)*14)</f>
        <v>1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49</v>
      </c>
      <c r="B63" s="36">
        <f t="shared" si="16"/>
        <v>0.47916666666666696</v>
      </c>
      <c r="C63" s="218">
        <f ca="1">OFFSET(Values!C195,($AO$4-1)*102,($AP$4-1)*14)</f>
        <v>138</v>
      </c>
      <c r="D63" s="224">
        <f t="shared" ca="1" si="1"/>
        <v>138</v>
      </c>
      <c r="E63" s="168">
        <f ca="1">OFFSET(Values!D195,($AO$4-1)*102,($AP$4-1)*14)</f>
        <v>0</v>
      </c>
      <c r="F63" s="168">
        <f ca="1">OFFSET(Values!E195,($AO$4-1)*102,($AP$4-1)*14)</f>
        <v>123</v>
      </c>
      <c r="G63" s="168">
        <f ca="1">OFFSET(Values!F195,($AO$4-1)*102,($AP$4-1)*14)</f>
        <v>0</v>
      </c>
      <c r="H63" s="168">
        <f ca="1">OFFSET(Values!G195,($AO$4-1)*102,($AP$4-1)*14)</f>
        <v>12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1</v>
      </c>
      <c r="L63" s="168">
        <f ca="1">OFFSET(Values!K195,($AO$4-1)*102,($AP$4-1)*14)</f>
        <v>2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49</v>
      </c>
      <c r="B64" s="36">
        <f t="shared" si="16"/>
        <v>0.48958333333333365</v>
      </c>
      <c r="C64" s="218">
        <f ca="1">OFFSET(Values!C196,($AO$4-1)*102,($AP$4-1)*14)</f>
        <v>132</v>
      </c>
      <c r="D64" s="224">
        <f t="shared" ca="1" si="1"/>
        <v>132</v>
      </c>
      <c r="E64" s="168">
        <f ca="1">OFFSET(Values!D196,($AO$4-1)*102,($AP$4-1)*14)</f>
        <v>2</v>
      </c>
      <c r="F64" s="168">
        <f ca="1">OFFSET(Values!E196,($AO$4-1)*102,($AP$4-1)*14)</f>
        <v>112</v>
      </c>
      <c r="G64" s="168">
        <f ca="1">OFFSET(Values!F196,($AO$4-1)*102,($AP$4-1)*14)</f>
        <v>0</v>
      </c>
      <c r="H64" s="168">
        <f ca="1">OFFSET(Values!G196,($AO$4-1)*102,($AP$4-1)*14)</f>
        <v>17</v>
      </c>
      <c r="I64" s="168">
        <f ca="1">OFFSET(Values!H196,($AO$4-1)*102,($AP$4-1)*14)</f>
        <v>0</v>
      </c>
      <c r="J64" s="168">
        <f ca="1">OFFSET(Values!I196,($AO$4-1)*102,($AP$4-1)*14)</f>
        <v>0</v>
      </c>
      <c r="K64" s="168">
        <f ca="1">OFFSET(Values!J196,($AO$4-1)*102,($AP$4-1)*14)</f>
        <v>1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49</v>
      </c>
      <c r="B65" s="36">
        <f t="shared" si="16"/>
        <v>0.50000000000000033</v>
      </c>
      <c r="C65" s="218">
        <f ca="1">OFFSET(Values!C197,($AO$4-1)*102,($AP$4-1)*14)</f>
        <v>165</v>
      </c>
      <c r="D65" s="224">
        <f t="shared" ca="1" si="1"/>
        <v>165</v>
      </c>
      <c r="E65" s="174">
        <f ca="1">OFFSET(Values!D197,($AO$4-1)*102,($AP$4-1)*14)</f>
        <v>2</v>
      </c>
      <c r="F65" s="168">
        <f ca="1">OFFSET(Values!E197,($AO$4-1)*102,($AP$4-1)*14)</f>
        <v>151</v>
      </c>
      <c r="G65" s="168">
        <f ca="1">OFFSET(Values!F197,($AO$4-1)*102,($AP$4-1)*14)</f>
        <v>0</v>
      </c>
      <c r="H65" s="168">
        <f ca="1">OFFSET(Values!G197,($AO$4-1)*102,($AP$4-1)*14)</f>
        <v>9</v>
      </c>
      <c r="I65" s="168">
        <f ca="1">OFFSET(Values!H197,($AO$4-1)*102,($AP$4-1)*14)</f>
        <v>1</v>
      </c>
      <c r="J65" s="168">
        <f ca="1">OFFSET(Values!I197,($AO$4-1)*102,($AP$4-1)*14)</f>
        <v>1</v>
      </c>
      <c r="K65" s="168">
        <f ca="1">OFFSET(Values!J197,($AO$4-1)*102,($AP$4-1)*14)</f>
        <v>0</v>
      </c>
      <c r="L65" s="168">
        <f ca="1">OFFSET(Values!K197,($AO$4-1)*102,($AP$4-1)*14)</f>
        <v>1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49</v>
      </c>
      <c r="B66" s="36">
        <f t="shared" si="16"/>
        <v>0.51041666666666696</v>
      </c>
      <c r="C66" s="218">
        <f ca="1">OFFSET(Values!C198,($AO$4-1)*102,($AP$4-1)*14)</f>
        <v>181</v>
      </c>
      <c r="D66" s="224">
        <f t="shared" ca="1" si="1"/>
        <v>181</v>
      </c>
      <c r="E66" s="168">
        <f ca="1">OFFSET(Values!D198,($AO$4-1)*102,($AP$4-1)*14)</f>
        <v>1</v>
      </c>
      <c r="F66" s="168">
        <f ca="1">OFFSET(Values!E198,($AO$4-1)*102,($AP$4-1)*14)</f>
        <v>166</v>
      </c>
      <c r="G66" s="168">
        <f ca="1">OFFSET(Values!F198,($AO$4-1)*102,($AP$4-1)*14)</f>
        <v>0</v>
      </c>
      <c r="H66" s="168">
        <f ca="1">OFFSET(Values!G198,($AO$4-1)*102,($AP$4-1)*14)</f>
        <v>14</v>
      </c>
      <c r="I66" s="168">
        <f ca="1">OFFSET(Values!H198,($AO$4-1)*102,($AP$4-1)*14)</f>
        <v>0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49</v>
      </c>
      <c r="B67" s="36">
        <f t="shared" si="16"/>
        <v>0.52083333333333359</v>
      </c>
      <c r="C67" s="218">
        <f ca="1">OFFSET(Values!C199,($AO$4-1)*102,($AP$4-1)*14)</f>
        <v>184</v>
      </c>
      <c r="D67" s="224">
        <f t="shared" ca="1" si="1"/>
        <v>184</v>
      </c>
      <c r="E67" s="168">
        <f ca="1">OFFSET(Values!D199,($AO$4-1)*102,($AP$4-1)*14)</f>
        <v>0</v>
      </c>
      <c r="F67" s="168">
        <f ca="1">OFFSET(Values!E199,($AO$4-1)*102,($AP$4-1)*14)</f>
        <v>173</v>
      </c>
      <c r="G67" s="168">
        <f ca="1">OFFSET(Values!F199,($AO$4-1)*102,($AP$4-1)*14)</f>
        <v>2</v>
      </c>
      <c r="H67" s="168">
        <f ca="1">OFFSET(Values!G199,($AO$4-1)*102,($AP$4-1)*14)</f>
        <v>8</v>
      </c>
      <c r="I67" s="168">
        <f ca="1">OFFSET(Values!H199,($AO$4-1)*102,($AP$4-1)*14)</f>
        <v>1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49</v>
      </c>
      <c r="B68" s="36">
        <f t="shared" si="16"/>
        <v>0.53125000000000022</v>
      </c>
      <c r="C68" s="218">
        <f ca="1">OFFSET(Values!C200,($AO$4-1)*102,($AP$4-1)*14)</f>
        <v>188</v>
      </c>
      <c r="D68" s="224">
        <f t="shared" ca="1" si="1"/>
        <v>188</v>
      </c>
      <c r="E68" s="168">
        <f ca="1">OFFSET(Values!D200,($AO$4-1)*102,($AP$4-1)*14)</f>
        <v>3</v>
      </c>
      <c r="F68" s="168">
        <f ca="1">OFFSET(Values!E200,($AO$4-1)*102,($AP$4-1)*14)</f>
        <v>171</v>
      </c>
      <c r="G68" s="168">
        <f ca="1">OFFSET(Values!F200,($AO$4-1)*102,($AP$4-1)*14)</f>
        <v>0</v>
      </c>
      <c r="H68" s="168">
        <f ca="1">OFFSET(Values!G200,($AO$4-1)*102,($AP$4-1)*14)</f>
        <v>12</v>
      </c>
      <c r="I68" s="168">
        <f ca="1">OFFSET(Values!H200,($AO$4-1)*102,($AP$4-1)*14)</f>
        <v>1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1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49</v>
      </c>
      <c r="B69" s="36">
        <f t="shared" si="16"/>
        <v>0.54166666666666685</v>
      </c>
      <c r="C69" s="218">
        <f ca="1">OFFSET(Values!C201,($AO$4-1)*102,($AP$4-1)*14)</f>
        <v>144</v>
      </c>
      <c r="D69" s="224">
        <f t="shared" ca="1" si="1"/>
        <v>144</v>
      </c>
      <c r="E69" s="168">
        <f ca="1">OFFSET(Values!D201,($AO$4-1)*102,($AP$4-1)*14)</f>
        <v>1</v>
      </c>
      <c r="F69" s="168">
        <f ca="1">OFFSET(Values!E201,($AO$4-1)*102,($AP$4-1)*14)</f>
        <v>132</v>
      </c>
      <c r="G69" s="168">
        <f ca="1">OFFSET(Values!F201,($AO$4-1)*102,($AP$4-1)*14)</f>
        <v>2</v>
      </c>
      <c r="H69" s="168">
        <f ca="1">OFFSET(Values!G201,($AO$4-1)*102,($AP$4-1)*14)</f>
        <v>8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1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49</v>
      </c>
      <c r="B70" s="36">
        <f t="shared" si="16"/>
        <v>0.55208333333333348</v>
      </c>
      <c r="C70" s="218">
        <f ca="1">OFFSET(Values!C202,($AO$4-1)*102,($AP$4-1)*14)</f>
        <v>158</v>
      </c>
      <c r="D70" s="224">
        <f t="shared" ca="1" si="1"/>
        <v>158</v>
      </c>
      <c r="E70" s="168">
        <f ca="1">OFFSET(Values!D202,($AO$4-1)*102,($AP$4-1)*14)</f>
        <v>2</v>
      </c>
      <c r="F70" s="168">
        <f ca="1">OFFSET(Values!E202,($AO$4-1)*102,($AP$4-1)*14)</f>
        <v>144</v>
      </c>
      <c r="G70" s="168">
        <f ca="1">OFFSET(Values!F202,($AO$4-1)*102,($AP$4-1)*14)</f>
        <v>3</v>
      </c>
      <c r="H70" s="168">
        <f ca="1">OFFSET(Values!G202,($AO$4-1)*102,($AP$4-1)*14)</f>
        <v>8</v>
      </c>
      <c r="I70" s="168">
        <f ca="1">OFFSET(Values!H202,($AO$4-1)*102,($AP$4-1)*14)</f>
        <v>0</v>
      </c>
      <c r="J70" s="168">
        <f ca="1">OFFSET(Values!I202,($AO$4-1)*102,($AP$4-1)*14)</f>
        <v>1</v>
      </c>
      <c r="K70" s="168">
        <f ca="1">OFFSET(Values!J202,($AO$4-1)*102,($AP$4-1)*14)</f>
        <v>0</v>
      </c>
      <c r="L70" s="168">
        <f ca="1">OFFSET(Values!K202,($AO$4-1)*102,($AP$4-1)*14)</f>
        <v>0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164</v>
      </c>
      <c r="D71" s="224">
        <f t="shared" ca="1" si="1"/>
        <v>164</v>
      </c>
      <c r="E71" s="168">
        <f ca="1">OFFSET(Values!D203,($AO$4-1)*102,($AP$4-1)*14)</f>
        <v>0</v>
      </c>
      <c r="F71" s="168">
        <f ca="1">OFFSET(Values!E203,($AO$4-1)*102,($AP$4-1)*14)</f>
        <v>148</v>
      </c>
      <c r="G71" s="168">
        <f ca="1">OFFSET(Values!F203,($AO$4-1)*102,($AP$4-1)*14)</f>
        <v>2</v>
      </c>
      <c r="H71" s="168">
        <f ca="1">OFFSET(Values!G203,($AO$4-1)*102,($AP$4-1)*14)</f>
        <v>13</v>
      </c>
      <c r="I71" s="168">
        <f ca="1">OFFSET(Values!H203,($AO$4-1)*102,($AP$4-1)*14)</f>
        <v>0</v>
      </c>
      <c r="J71" s="168">
        <f ca="1">OFFSET(Values!I203,($AO$4-1)*102,($AP$4-1)*14)</f>
        <v>1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167</v>
      </c>
      <c r="D72" s="224">
        <f t="shared" ca="1" si="1"/>
        <v>167</v>
      </c>
      <c r="E72" s="168">
        <f ca="1">OFFSET(Values!D204,($AO$4-1)*102,($AP$4-1)*14)</f>
        <v>0</v>
      </c>
      <c r="F72" s="168">
        <f ca="1">OFFSET(Values!E204,($AO$4-1)*102,($AP$4-1)*14)</f>
        <v>151</v>
      </c>
      <c r="G72" s="168">
        <f ca="1">OFFSET(Values!F204,($AO$4-1)*102,($AP$4-1)*14)</f>
        <v>1</v>
      </c>
      <c r="H72" s="168">
        <f ca="1">OFFSET(Values!G204,($AO$4-1)*102,($AP$4-1)*14)</f>
        <v>14</v>
      </c>
      <c r="I72" s="168">
        <f ca="1">OFFSET(Values!H204,($AO$4-1)*102,($AP$4-1)*14)</f>
        <v>1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172</v>
      </c>
      <c r="D73" s="224">
        <f t="shared" ca="1" si="1"/>
        <v>172</v>
      </c>
      <c r="E73" s="168">
        <f ca="1">OFFSET(Values!D205,($AO$4-1)*102,($AP$4-1)*14)</f>
        <v>2</v>
      </c>
      <c r="F73" s="168">
        <f ca="1">OFFSET(Values!E205,($AO$4-1)*102,($AP$4-1)*14)</f>
        <v>150</v>
      </c>
      <c r="G73" s="168">
        <f ca="1">OFFSET(Values!F205,($AO$4-1)*102,($AP$4-1)*14)</f>
        <v>0</v>
      </c>
      <c r="H73" s="168">
        <f ca="1">OFFSET(Values!G205,($AO$4-1)*102,($AP$4-1)*14)</f>
        <v>17</v>
      </c>
      <c r="I73" s="168">
        <f ca="1">OFFSET(Values!H205,($AO$4-1)*102,($AP$4-1)*14)</f>
        <v>0</v>
      </c>
      <c r="J73" s="168">
        <f ca="1">OFFSET(Values!I205,($AO$4-1)*102,($AP$4-1)*14)</f>
        <v>2</v>
      </c>
      <c r="K73" s="168">
        <f ca="1">OFFSET(Values!J205,($AO$4-1)*102,($AP$4-1)*14)</f>
        <v>1</v>
      </c>
      <c r="L73" s="168">
        <f ca="1">OFFSET(Values!K205,($AO$4-1)*102,($AP$4-1)*14)</f>
        <v>0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183</v>
      </c>
      <c r="D74" s="224">
        <f t="shared" ca="1" si="1"/>
        <v>183</v>
      </c>
      <c r="E74" s="168">
        <f ca="1">OFFSET(Values!D206,($AO$4-1)*102,($AP$4-1)*14)</f>
        <v>1</v>
      </c>
      <c r="F74" s="168">
        <f ca="1">OFFSET(Values!E206,($AO$4-1)*102,($AP$4-1)*14)</f>
        <v>159</v>
      </c>
      <c r="G74" s="168">
        <f ca="1">OFFSET(Values!F206,($AO$4-1)*102,($AP$4-1)*14)</f>
        <v>1</v>
      </c>
      <c r="H74" s="168">
        <f ca="1">OFFSET(Values!G206,($AO$4-1)*102,($AP$4-1)*14)</f>
        <v>21</v>
      </c>
      <c r="I74" s="168">
        <f ca="1">OFFSET(Values!H206,($AO$4-1)*102,($AP$4-1)*14)</f>
        <v>0</v>
      </c>
      <c r="J74" s="168">
        <f ca="1">OFFSET(Values!I206,($AO$4-1)*102,($AP$4-1)*14)</f>
        <v>1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222</v>
      </c>
      <c r="D75" s="224">
        <f t="shared" ca="1" si="1"/>
        <v>222</v>
      </c>
      <c r="E75" s="168">
        <f ca="1">OFFSET(Values!D207,($AO$4-1)*102,($AP$4-1)*14)</f>
        <v>4</v>
      </c>
      <c r="F75" s="168">
        <f ca="1">OFFSET(Values!E207,($AO$4-1)*102,($AP$4-1)*14)</f>
        <v>204</v>
      </c>
      <c r="G75" s="168">
        <f ca="1">OFFSET(Values!F207,($AO$4-1)*102,($AP$4-1)*14)</f>
        <v>0</v>
      </c>
      <c r="H75" s="168">
        <f ca="1">OFFSET(Values!G207,($AO$4-1)*102,($AP$4-1)*14)</f>
        <v>14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232</v>
      </c>
      <c r="D76" s="224">
        <f t="shared" ca="1" si="1"/>
        <v>232</v>
      </c>
      <c r="E76" s="168">
        <f ca="1">OFFSET(Values!D208,($AO$4-1)*102,($AP$4-1)*14)</f>
        <v>1</v>
      </c>
      <c r="F76" s="168">
        <f ca="1">OFFSET(Values!E208,($AO$4-1)*102,($AP$4-1)*14)</f>
        <v>207</v>
      </c>
      <c r="G76" s="168">
        <f ca="1">OFFSET(Values!F208,($AO$4-1)*102,($AP$4-1)*14)</f>
        <v>1</v>
      </c>
      <c r="H76" s="168">
        <f ca="1">OFFSET(Values!G208,($AO$4-1)*102,($AP$4-1)*14)</f>
        <v>22</v>
      </c>
      <c r="I76" s="168">
        <f ca="1">OFFSET(Values!H208,($AO$4-1)*102,($AP$4-1)*14)</f>
        <v>0</v>
      </c>
      <c r="J76" s="168">
        <f ca="1">OFFSET(Values!I208,($AO$4-1)*102,($AP$4-1)*14)</f>
        <v>0</v>
      </c>
      <c r="K76" s="168">
        <f ca="1">OFFSET(Values!J208,($AO$4-1)*102,($AP$4-1)*14)</f>
        <v>1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50</v>
      </c>
      <c r="B77" s="36">
        <f t="shared" si="16"/>
        <v>0.62499999999999989</v>
      </c>
      <c r="C77" s="218">
        <f ca="1">OFFSET(Values!C209,($AO$4-1)*102,($AP$4-1)*14)</f>
        <v>234</v>
      </c>
      <c r="D77" s="224">
        <f t="shared" ca="1" si="1"/>
        <v>234</v>
      </c>
      <c r="E77" s="168">
        <f ca="1">OFFSET(Values!D209,($AO$4-1)*102,($AP$4-1)*14)</f>
        <v>2</v>
      </c>
      <c r="F77" s="168">
        <f ca="1">OFFSET(Values!E209,($AO$4-1)*102,($AP$4-1)*14)</f>
        <v>212</v>
      </c>
      <c r="G77" s="168">
        <f ca="1">OFFSET(Values!F209,($AO$4-1)*102,($AP$4-1)*14)</f>
        <v>1</v>
      </c>
      <c r="H77" s="168">
        <f ca="1">OFFSET(Values!G209,($AO$4-1)*102,($AP$4-1)*14)</f>
        <v>17</v>
      </c>
      <c r="I77" s="168">
        <f ca="1">OFFSET(Values!H209,($AO$4-1)*102,($AP$4-1)*14)</f>
        <v>0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1</v>
      </c>
      <c r="M77" s="168">
        <f ca="1">OFFSET(Values!L209,($AO$4-1)*102,($AP$4-1)*14)</f>
        <v>0</v>
      </c>
      <c r="N77" s="168">
        <f ca="1">OFFSET(Values!M209,($AO$4-1)*102,($AP$4-1)*14)</f>
        <v>1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50</v>
      </c>
      <c r="B78" s="36">
        <f t="shared" si="16"/>
        <v>0.63541666666666652</v>
      </c>
      <c r="C78" s="218">
        <f ca="1">OFFSET(Values!C210,($AO$4-1)*102,($AP$4-1)*14)</f>
        <v>243</v>
      </c>
      <c r="D78" s="224">
        <f t="shared" ca="1" si="1"/>
        <v>243</v>
      </c>
      <c r="E78" s="168">
        <f ca="1">OFFSET(Values!D210,($AO$4-1)*102,($AP$4-1)*14)</f>
        <v>4</v>
      </c>
      <c r="F78" s="168">
        <f ca="1">OFFSET(Values!E210,($AO$4-1)*102,($AP$4-1)*14)</f>
        <v>215</v>
      </c>
      <c r="G78" s="168">
        <f ca="1">OFFSET(Values!F210,($AO$4-1)*102,($AP$4-1)*14)</f>
        <v>0</v>
      </c>
      <c r="H78" s="168">
        <f ca="1">OFFSET(Values!G210,($AO$4-1)*102,($AP$4-1)*14)</f>
        <v>22</v>
      </c>
      <c r="I78" s="168">
        <f ca="1">OFFSET(Values!H210,($AO$4-1)*102,($AP$4-1)*14)</f>
        <v>1</v>
      </c>
      <c r="J78" s="168">
        <f ca="1">OFFSET(Values!I210,($AO$4-1)*102,($AP$4-1)*14)</f>
        <v>0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1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50</v>
      </c>
      <c r="B79" s="36">
        <f t="shared" si="16"/>
        <v>0.64583333333333315</v>
      </c>
      <c r="C79" s="218">
        <f ca="1">OFFSET(Values!C211,($AO$4-1)*102,($AP$4-1)*14)</f>
        <v>236</v>
      </c>
      <c r="D79" s="224">
        <f t="shared" ca="1" si="1"/>
        <v>236</v>
      </c>
      <c r="E79" s="168">
        <f ca="1">OFFSET(Values!D211,($AO$4-1)*102,($AP$4-1)*14)</f>
        <v>0</v>
      </c>
      <c r="F79" s="168">
        <f ca="1">OFFSET(Values!E211,($AO$4-1)*102,($AP$4-1)*14)</f>
        <v>221</v>
      </c>
      <c r="G79" s="168">
        <f ca="1">OFFSET(Values!F211,($AO$4-1)*102,($AP$4-1)*14)</f>
        <v>0</v>
      </c>
      <c r="H79" s="168">
        <f ca="1">OFFSET(Values!G211,($AO$4-1)*102,($AP$4-1)*14)</f>
        <v>14</v>
      </c>
      <c r="I79" s="168">
        <f ca="1">OFFSET(Values!H211,($AO$4-1)*102,($AP$4-1)*14)</f>
        <v>0</v>
      </c>
      <c r="J79" s="168">
        <f ca="1">OFFSET(Values!I211,($AO$4-1)*102,($AP$4-1)*14)</f>
        <v>1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50</v>
      </c>
      <c r="B80" s="36">
        <f t="shared" si="16"/>
        <v>0.65624999999999978</v>
      </c>
      <c r="C80" s="218">
        <f ca="1">OFFSET(Values!C212,($AO$4-1)*102,($AP$4-1)*14)</f>
        <v>299</v>
      </c>
      <c r="D80" s="224">
        <f t="shared" ca="1" si="1"/>
        <v>299</v>
      </c>
      <c r="E80" s="168">
        <f ca="1">OFFSET(Values!D212,($AO$4-1)*102,($AP$4-1)*14)</f>
        <v>2</v>
      </c>
      <c r="F80" s="168">
        <f ca="1">OFFSET(Values!E212,($AO$4-1)*102,($AP$4-1)*14)</f>
        <v>279</v>
      </c>
      <c r="G80" s="168">
        <f ca="1">OFFSET(Values!F212,($AO$4-1)*102,($AP$4-1)*14)</f>
        <v>1</v>
      </c>
      <c r="H80" s="168">
        <f ca="1">OFFSET(Values!G212,($AO$4-1)*102,($AP$4-1)*14)</f>
        <v>16</v>
      </c>
      <c r="I80" s="168">
        <f ca="1">OFFSET(Values!H212,($AO$4-1)*102,($AP$4-1)*14)</f>
        <v>0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1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50</v>
      </c>
      <c r="B81" s="36">
        <f t="shared" si="16"/>
        <v>0.66666666666666641</v>
      </c>
      <c r="C81" s="218">
        <f ca="1">OFFSET(Values!C213,($AO$4-1)*102,($AP$4-1)*14)</f>
        <v>262</v>
      </c>
      <c r="D81" s="224">
        <f t="shared" ca="1" si="1"/>
        <v>262</v>
      </c>
      <c r="E81" s="168">
        <f ca="1">OFFSET(Values!D213,($AO$4-1)*102,($AP$4-1)*14)</f>
        <v>3</v>
      </c>
      <c r="F81" s="168">
        <f ca="1">OFFSET(Values!E213,($AO$4-1)*102,($AP$4-1)*14)</f>
        <v>244</v>
      </c>
      <c r="G81" s="168">
        <f ca="1">OFFSET(Values!F213,($AO$4-1)*102,($AP$4-1)*14)</f>
        <v>1</v>
      </c>
      <c r="H81" s="168">
        <f ca="1">OFFSET(Values!G213,($AO$4-1)*102,($AP$4-1)*14)</f>
        <v>14</v>
      </c>
      <c r="I81" s="168">
        <f ca="1">OFFSET(Values!H213,($AO$4-1)*102,($AP$4-1)*14)</f>
        <v>0</v>
      </c>
      <c r="J81" s="168">
        <f ca="1">OFFSET(Values!I213,($AO$4-1)*102,($AP$4-1)*14)</f>
        <v>0</v>
      </c>
      <c r="K81" s="168">
        <f ca="1">OFFSET(Values!J213,($AO$4-1)*102,($AP$4-1)*14)</f>
        <v>0</v>
      </c>
      <c r="L81" s="168">
        <f ca="1">OFFSET(Values!K213,($AO$4-1)*102,($AP$4-1)*14)</f>
        <v>0</v>
      </c>
      <c r="M81" s="168">
        <f ca="1">OFFSET(Values!L213,($AO$4-1)*102,($AP$4-1)*14)</f>
        <v>0</v>
      </c>
      <c r="N81" s="168">
        <f ca="1">OFFSET(Values!M213,($AO$4-1)*102,($AP$4-1)*14)</f>
        <v>0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50</v>
      </c>
      <c r="B82" s="36">
        <f t="shared" si="16"/>
        <v>0.67708333333333304</v>
      </c>
      <c r="C82" s="218">
        <f ca="1">OFFSET(Values!C214,($AO$4-1)*102,($AP$4-1)*14)</f>
        <v>218</v>
      </c>
      <c r="D82" s="224">
        <f t="shared" ref="D82:D112" ca="1" si="27">IFERROR(VALUE(0&amp;SUBSTITUTE(C82,"*","")),0)</f>
        <v>218</v>
      </c>
      <c r="E82" s="168">
        <f ca="1">OFFSET(Values!D214,($AO$4-1)*102,($AP$4-1)*14)</f>
        <v>2</v>
      </c>
      <c r="F82" s="168">
        <f ca="1">OFFSET(Values!E214,($AO$4-1)*102,($AP$4-1)*14)</f>
        <v>199</v>
      </c>
      <c r="G82" s="168">
        <f ca="1">OFFSET(Values!F214,($AO$4-1)*102,($AP$4-1)*14)</f>
        <v>0</v>
      </c>
      <c r="H82" s="168">
        <f ca="1">OFFSET(Values!G214,($AO$4-1)*102,($AP$4-1)*14)</f>
        <v>14</v>
      </c>
      <c r="I82" s="168">
        <f ca="1">OFFSET(Values!H214,($AO$4-1)*102,($AP$4-1)*14)</f>
        <v>1</v>
      </c>
      <c r="J82" s="168">
        <f ca="1">OFFSET(Values!I214,($AO$4-1)*102,($AP$4-1)*14)</f>
        <v>2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50</v>
      </c>
      <c r="B83" s="36">
        <f t="shared" ref="B83:B112" si="28">B82+"00:15"</f>
        <v>0.68749999999999967</v>
      </c>
      <c r="C83" s="218">
        <f ca="1">OFFSET(Values!C215,($AO$4-1)*102,($AP$4-1)*14)</f>
        <v>254</v>
      </c>
      <c r="D83" s="224">
        <f t="shared" ca="1" si="27"/>
        <v>254</v>
      </c>
      <c r="E83" s="168">
        <f ca="1">OFFSET(Values!D215,($AO$4-1)*102,($AP$4-1)*14)</f>
        <v>2</v>
      </c>
      <c r="F83" s="168">
        <f ca="1">OFFSET(Values!E215,($AO$4-1)*102,($AP$4-1)*14)</f>
        <v>235</v>
      </c>
      <c r="G83" s="168">
        <f ca="1">OFFSET(Values!F215,($AO$4-1)*102,($AP$4-1)*14)</f>
        <v>0</v>
      </c>
      <c r="H83" s="168">
        <f ca="1">OFFSET(Values!G215,($AO$4-1)*102,($AP$4-1)*14)</f>
        <v>15</v>
      </c>
      <c r="I83" s="168">
        <f ca="1">OFFSET(Values!H215,($AO$4-1)*102,($AP$4-1)*14)</f>
        <v>0</v>
      </c>
      <c r="J83" s="168">
        <f ca="1">OFFSET(Values!I215,($AO$4-1)*102,($AP$4-1)*14)</f>
        <v>1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1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50</v>
      </c>
      <c r="B84" s="36">
        <f t="shared" si="28"/>
        <v>0.6979166666666663</v>
      </c>
      <c r="C84" s="218">
        <f ca="1">OFFSET(Values!C216,($AO$4-1)*102,($AP$4-1)*14)</f>
        <v>262</v>
      </c>
      <c r="D84" s="224">
        <f t="shared" ca="1" si="27"/>
        <v>262</v>
      </c>
      <c r="E84" s="168">
        <f ca="1">OFFSET(Values!D216,($AO$4-1)*102,($AP$4-1)*14)</f>
        <v>4</v>
      </c>
      <c r="F84" s="168">
        <f ca="1">OFFSET(Values!E216,($AO$4-1)*102,($AP$4-1)*14)</f>
        <v>248</v>
      </c>
      <c r="G84" s="168">
        <f ca="1">OFFSET(Values!F216,($AO$4-1)*102,($AP$4-1)*14)</f>
        <v>0</v>
      </c>
      <c r="H84" s="168">
        <f ca="1">OFFSET(Values!G216,($AO$4-1)*102,($AP$4-1)*14)</f>
        <v>9</v>
      </c>
      <c r="I84" s="168">
        <f ca="1">OFFSET(Values!H216,($AO$4-1)*102,($AP$4-1)*14)</f>
        <v>1</v>
      </c>
      <c r="J84" s="168">
        <f ca="1">OFFSET(Values!I216,($AO$4-1)*102,($AP$4-1)*14)</f>
        <v>0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0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50</v>
      </c>
      <c r="B85" s="36">
        <f t="shared" si="28"/>
        <v>0.70833333333333293</v>
      </c>
      <c r="C85" s="218">
        <f ca="1">OFFSET(Values!C217,($AO$4-1)*102,($AP$4-1)*14)</f>
        <v>239</v>
      </c>
      <c r="D85" s="224">
        <f t="shared" ca="1" si="27"/>
        <v>239</v>
      </c>
      <c r="E85" s="168">
        <f ca="1">OFFSET(Values!D217,($AO$4-1)*102,($AP$4-1)*14)</f>
        <v>5</v>
      </c>
      <c r="F85" s="168">
        <f ca="1">OFFSET(Values!E217,($AO$4-1)*102,($AP$4-1)*14)</f>
        <v>229</v>
      </c>
      <c r="G85" s="168">
        <f ca="1">OFFSET(Values!F217,($AO$4-1)*102,($AP$4-1)*14)</f>
        <v>1</v>
      </c>
      <c r="H85" s="168">
        <f ca="1">OFFSET(Values!G217,($AO$4-1)*102,($AP$4-1)*14)</f>
        <v>3</v>
      </c>
      <c r="I85" s="168">
        <f ca="1">OFFSET(Values!H217,($AO$4-1)*102,($AP$4-1)*14)</f>
        <v>0</v>
      </c>
      <c r="J85" s="168">
        <f ca="1">OFFSET(Values!I217,($AO$4-1)*102,($AP$4-1)*14)</f>
        <v>1</v>
      </c>
      <c r="K85" s="168">
        <f ca="1">OFFSET(Values!J217,($AO$4-1)*102,($AP$4-1)*14)</f>
        <v>0</v>
      </c>
      <c r="L85" s="168">
        <f ca="1">OFFSET(Values!K217,($AO$4-1)*102,($AP$4-1)*14)</f>
        <v>0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50</v>
      </c>
      <c r="B86" s="36">
        <f t="shared" si="28"/>
        <v>0.71874999999999956</v>
      </c>
      <c r="C86" s="218">
        <f ca="1">OFFSET(Values!C218,($AO$4-1)*102,($AP$4-1)*14)</f>
        <v>259</v>
      </c>
      <c r="D86" s="224">
        <f t="shared" ca="1" si="27"/>
        <v>259</v>
      </c>
      <c r="E86" s="168">
        <f ca="1">OFFSET(Values!D218,($AO$4-1)*102,($AP$4-1)*14)</f>
        <v>3</v>
      </c>
      <c r="F86" s="168">
        <f ca="1">OFFSET(Values!E218,($AO$4-1)*102,($AP$4-1)*14)</f>
        <v>247</v>
      </c>
      <c r="G86" s="168">
        <f ca="1">OFFSET(Values!F218,($AO$4-1)*102,($AP$4-1)*14)</f>
        <v>4</v>
      </c>
      <c r="H86" s="168">
        <f ca="1">OFFSET(Values!G218,($AO$4-1)*102,($AP$4-1)*14)</f>
        <v>3</v>
      </c>
      <c r="I86" s="168">
        <f ca="1">OFFSET(Values!H218,($AO$4-1)*102,($AP$4-1)*14)</f>
        <v>1</v>
      </c>
      <c r="J86" s="168">
        <f ca="1">OFFSET(Values!I218,($AO$4-1)*102,($AP$4-1)*14)</f>
        <v>1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50</v>
      </c>
      <c r="B87" s="36">
        <f t="shared" si="28"/>
        <v>0.72916666666666619</v>
      </c>
      <c r="C87" s="218">
        <f ca="1">OFFSET(Values!C219,($AO$4-1)*102,($AP$4-1)*14)</f>
        <v>240</v>
      </c>
      <c r="D87" s="224">
        <f t="shared" ca="1" si="27"/>
        <v>240</v>
      </c>
      <c r="E87" s="168">
        <f ca="1">OFFSET(Values!D219,($AO$4-1)*102,($AP$4-1)*14)</f>
        <v>1</v>
      </c>
      <c r="F87" s="168">
        <f ca="1">OFFSET(Values!E219,($AO$4-1)*102,($AP$4-1)*14)</f>
        <v>229</v>
      </c>
      <c r="G87" s="168">
        <f ca="1">OFFSET(Values!F219,($AO$4-1)*102,($AP$4-1)*14)</f>
        <v>0</v>
      </c>
      <c r="H87" s="168">
        <f ca="1">OFFSET(Values!G219,($AO$4-1)*102,($AP$4-1)*14)</f>
        <v>7</v>
      </c>
      <c r="I87" s="168">
        <f ca="1">OFFSET(Values!H219,($AO$4-1)*102,($AP$4-1)*14)</f>
        <v>2</v>
      </c>
      <c r="J87" s="168">
        <f ca="1">OFFSET(Values!I219,($AO$4-1)*102,($AP$4-1)*14)</f>
        <v>1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50</v>
      </c>
      <c r="B88" s="36">
        <f t="shared" si="28"/>
        <v>0.73958333333333282</v>
      </c>
      <c r="C88" s="218">
        <f ca="1">OFFSET(Values!C220,($AO$4-1)*102,($AP$4-1)*14)</f>
        <v>217</v>
      </c>
      <c r="D88" s="224">
        <f t="shared" ca="1" si="27"/>
        <v>217</v>
      </c>
      <c r="E88" s="168">
        <f ca="1">OFFSET(Values!D220,($AO$4-1)*102,($AP$4-1)*14)</f>
        <v>3</v>
      </c>
      <c r="F88" s="168">
        <f ca="1">OFFSET(Values!E220,($AO$4-1)*102,($AP$4-1)*14)</f>
        <v>200</v>
      </c>
      <c r="G88" s="168">
        <f ca="1">OFFSET(Values!F220,($AO$4-1)*102,($AP$4-1)*14)</f>
        <v>2</v>
      </c>
      <c r="H88" s="168">
        <f ca="1">OFFSET(Values!G220,($AO$4-1)*102,($AP$4-1)*14)</f>
        <v>10</v>
      </c>
      <c r="I88" s="168">
        <f ca="1">OFFSET(Values!H220,($AO$4-1)*102,($AP$4-1)*14)</f>
        <v>2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0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50</v>
      </c>
      <c r="B89" s="36">
        <f t="shared" si="28"/>
        <v>0.74999999999999944</v>
      </c>
      <c r="C89" s="218">
        <f ca="1">OFFSET(Values!C221,($AO$4-1)*102,($AP$4-1)*14)</f>
        <v>254</v>
      </c>
      <c r="D89" s="224">
        <f t="shared" ca="1" si="27"/>
        <v>254</v>
      </c>
      <c r="E89" s="174">
        <f ca="1">OFFSET(Values!D221,($AO$4-1)*102,($AP$4-1)*14)</f>
        <v>5</v>
      </c>
      <c r="F89" s="168">
        <f ca="1">OFFSET(Values!E221,($AO$4-1)*102,($AP$4-1)*14)</f>
        <v>236</v>
      </c>
      <c r="G89" s="168">
        <f ca="1">OFFSET(Values!F221,($AO$4-1)*102,($AP$4-1)*14)</f>
        <v>1</v>
      </c>
      <c r="H89" s="168">
        <f ca="1">OFFSET(Values!G221,($AO$4-1)*102,($AP$4-1)*14)</f>
        <v>9</v>
      </c>
      <c r="I89" s="168">
        <f ca="1">OFFSET(Values!H221,($AO$4-1)*102,($AP$4-1)*14)</f>
        <v>1</v>
      </c>
      <c r="J89" s="168">
        <f ca="1">OFFSET(Values!I221,($AO$4-1)*102,($AP$4-1)*14)</f>
        <v>0</v>
      </c>
      <c r="K89" s="168">
        <f ca="1">OFFSET(Values!J221,($AO$4-1)*102,($AP$4-1)*14)</f>
        <v>1</v>
      </c>
      <c r="L89" s="168">
        <f ca="1">OFFSET(Values!K221,($AO$4-1)*102,($AP$4-1)*14)</f>
        <v>0</v>
      </c>
      <c r="M89" s="168">
        <f ca="1">OFFSET(Values!L221,($AO$4-1)*102,($AP$4-1)*14)</f>
        <v>1</v>
      </c>
      <c r="N89" s="168">
        <f ca="1">OFFSET(Values!M221,($AO$4-1)*102,($AP$4-1)*14)</f>
        <v>0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50</v>
      </c>
      <c r="B90" s="36">
        <f t="shared" si="28"/>
        <v>0.76041666666666607</v>
      </c>
      <c r="C90" s="218">
        <f ca="1">OFFSET(Values!C222,($AO$4-1)*102,($AP$4-1)*14)</f>
        <v>212</v>
      </c>
      <c r="D90" s="224">
        <f t="shared" ca="1" si="27"/>
        <v>212</v>
      </c>
      <c r="E90" s="168">
        <f ca="1">OFFSET(Values!D222,($AO$4-1)*102,($AP$4-1)*14)</f>
        <v>2</v>
      </c>
      <c r="F90" s="168">
        <f ca="1">OFFSET(Values!E222,($AO$4-1)*102,($AP$4-1)*14)</f>
        <v>197</v>
      </c>
      <c r="G90" s="168">
        <f ca="1">OFFSET(Values!F222,($AO$4-1)*102,($AP$4-1)*14)</f>
        <v>1</v>
      </c>
      <c r="H90" s="168">
        <f ca="1">OFFSET(Values!G222,($AO$4-1)*102,($AP$4-1)*14)</f>
        <v>6</v>
      </c>
      <c r="I90" s="168">
        <f ca="1">OFFSET(Values!H222,($AO$4-1)*102,($AP$4-1)*14)</f>
        <v>1</v>
      </c>
      <c r="J90" s="168">
        <f ca="1">OFFSET(Values!I222,($AO$4-1)*102,($AP$4-1)*14)</f>
        <v>4</v>
      </c>
      <c r="K90" s="168">
        <f ca="1">OFFSET(Values!J222,($AO$4-1)*102,($AP$4-1)*14)</f>
        <v>1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50</v>
      </c>
      <c r="B91" s="36">
        <f t="shared" si="28"/>
        <v>0.7708333333333327</v>
      </c>
      <c r="C91" s="218">
        <f ca="1">OFFSET(Values!C223,($AO$4-1)*102,($AP$4-1)*14)</f>
        <v>204</v>
      </c>
      <c r="D91" s="224">
        <f t="shared" ca="1" si="27"/>
        <v>204</v>
      </c>
      <c r="E91" s="168">
        <f ca="1">OFFSET(Values!D223,($AO$4-1)*102,($AP$4-1)*14)</f>
        <v>2</v>
      </c>
      <c r="F91" s="168">
        <f ca="1">OFFSET(Values!E223,($AO$4-1)*102,($AP$4-1)*14)</f>
        <v>193</v>
      </c>
      <c r="G91" s="168">
        <f ca="1">OFFSET(Values!F223,($AO$4-1)*102,($AP$4-1)*14)</f>
        <v>1</v>
      </c>
      <c r="H91" s="168">
        <f ca="1">OFFSET(Values!G223,($AO$4-1)*102,($AP$4-1)*14)</f>
        <v>7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1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50</v>
      </c>
      <c r="B92" s="36">
        <f t="shared" si="28"/>
        <v>0.78124999999999933</v>
      </c>
      <c r="C92" s="218">
        <f ca="1">OFFSET(Values!C224,($AO$4-1)*102,($AP$4-1)*14)</f>
        <v>183</v>
      </c>
      <c r="D92" s="224">
        <f t="shared" ca="1" si="27"/>
        <v>183</v>
      </c>
      <c r="E92" s="168">
        <f ca="1">OFFSET(Values!D224,($AO$4-1)*102,($AP$4-1)*14)</f>
        <v>2</v>
      </c>
      <c r="F92" s="168">
        <f ca="1">OFFSET(Values!E224,($AO$4-1)*102,($AP$4-1)*14)</f>
        <v>174</v>
      </c>
      <c r="G92" s="168">
        <f ca="1">OFFSET(Values!F224,($AO$4-1)*102,($AP$4-1)*14)</f>
        <v>1</v>
      </c>
      <c r="H92" s="168">
        <f ca="1">OFFSET(Values!G224,($AO$4-1)*102,($AP$4-1)*14)</f>
        <v>6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50</v>
      </c>
      <c r="B93" s="36">
        <f t="shared" si="28"/>
        <v>0.79166666666666596</v>
      </c>
      <c r="C93" s="218">
        <f ca="1">OFFSET(Values!C225,($AO$4-1)*102,($AP$4-1)*14)</f>
        <v>183</v>
      </c>
      <c r="D93" s="224">
        <f t="shared" ca="1" si="27"/>
        <v>183</v>
      </c>
      <c r="E93" s="168">
        <f ca="1">OFFSET(Values!D225,($AO$4-1)*102,($AP$4-1)*14)</f>
        <v>4</v>
      </c>
      <c r="F93" s="168">
        <f ca="1">OFFSET(Values!E225,($AO$4-1)*102,($AP$4-1)*14)</f>
        <v>171</v>
      </c>
      <c r="G93" s="168">
        <f ca="1">OFFSET(Values!F225,($AO$4-1)*102,($AP$4-1)*14)</f>
        <v>1</v>
      </c>
      <c r="H93" s="168">
        <f ca="1">OFFSET(Values!G225,($AO$4-1)*102,($AP$4-1)*14)</f>
        <v>5</v>
      </c>
      <c r="I93" s="168">
        <f ca="1">OFFSET(Values!H225,($AO$4-1)*102,($AP$4-1)*14)</f>
        <v>1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1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50</v>
      </c>
      <c r="B94" s="36">
        <f t="shared" si="28"/>
        <v>0.80208333333333259</v>
      </c>
      <c r="C94" s="218">
        <f ca="1">OFFSET(Values!C226,($AO$4-1)*102,($AP$4-1)*14)</f>
        <v>169</v>
      </c>
      <c r="D94" s="224">
        <f t="shared" ca="1" si="27"/>
        <v>169</v>
      </c>
      <c r="E94" s="168">
        <f ca="1">OFFSET(Values!D226,($AO$4-1)*102,($AP$4-1)*14)</f>
        <v>5</v>
      </c>
      <c r="F94" s="168">
        <f ca="1">OFFSET(Values!E226,($AO$4-1)*102,($AP$4-1)*14)</f>
        <v>160</v>
      </c>
      <c r="G94" s="168">
        <f ca="1">OFFSET(Values!F226,($AO$4-1)*102,($AP$4-1)*14)</f>
        <v>0</v>
      </c>
      <c r="H94" s="168">
        <f ca="1">OFFSET(Values!G226,($AO$4-1)*102,($AP$4-1)*14)</f>
        <v>2</v>
      </c>
      <c r="I94" s="168">
        <f ca="1">OFFSET(Values!H226,($AO$4-1)*102,($AP$4-1)*14)</f>
        <v>1</v>
      </c>
      <c r="J94" s="168">
        <f ca="1">OFFSET(Values!I226,($AO$4-1)*102,($AP$4-1)*14)</f>
        <v>1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50</v>
      </c>
      <c r="B95" s="36">
        <f t="shared" si="28"/>
        <v>0.81249999999999922</v>
      </c>
      <c r="C95" s="218">
        <f ca="1">OFFSET(Values!C227,($AO$4-1)*102,($AP$4-1)*14)</f>
        <v>159</v>
      </c>
      <c r="D95" s="224">
        <f t="shared" ca="1" si="27"/>
        <v>159</v>
      </c>
      <c r="E95" s="168">
        <f ca="1">OFFSET(Values!D227,($AO$4-1)*102,($AP$4-1)*14)</f>
        <v>2</v>
      </c>
      <c r="F95" s="168">
        <f ca="1">OFFSET(Values!E227,($AO$4-1)*102,($AP$4-1)*14)</f>
        <v>147</v>
      </c>
      <c r="G95" s="168">
        <f ca="1">OFFSET(Values!F227,($AO$4-1)*102,($AP$4-1)*14)</f>
        <v>2</v>
      </c>
      <c r="H95" s="168">
        <f ca="1">OFFSET(Values!G227,($AO$4-1)*102,($AP$4-1)*14)</f>
        <v>7</v>
      </c>
      <c r="I95" s="168">
        <f ca="1">OFFSET(Values!H227,($AO$4-1)*102,($AP$4-1)*14)</f>
        <v>0</v>
      </c>
      <c r="J95" s="168">
        <f ca="1">OFFSET(Values!I227,($AO$4-1)*102,($AP$4-1)*14)</f>
        <v>1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50</v>
      </c>
      <c r="B96" s="36">
        <f t="shared" si="28"/>
        <v>0.82291666666666585</v>
      </c>
      <c r="C96" s="218">
        <f ca="1">OFFSET(Values!C228,($AO$4-1)*102,($AP$4-1)*14)</f>
        <v>172</v>
      </c>
      <c r="D96" s="224">
        <f t="shared" ca="1" si="27"/>
        <v>172</v>
      </c>
      <c r="E96" s="168">
        <f ca="1">OFFSET(Values!D228,($AO$4-1)*102,($AP$4-1)*14)</f>
        <v>5</v>
      </c>
      <c r="F96" s="168">
        <f ca="1">OFFSET(Values!E228,($AO$4-1)*102,($AP$4-1)*14)</f>
        <v>161</v>
      </c>
      <c r="G96" s="168">
        <f ca="1">OFFSET(Values!F228,($AO$4-1)*102,($AP$4-1)*14)</f>
        <v>0</v>
      </c>
      <c r="H96" s="168">
        <f ca="1">OFFSET(Values!G228,($AO$4-1)*102,($AP$4-1)*14)</f>
        <v>6</v>
      </c>
      <c r="I96" s="168">
        <f ca="1">OFFSET(Values!H228,($AO$4-1)*102,($AP$4-1)*14)</f>
        <v>0</v>
      </c>
      <c r="J96" s="168">
        <f ca="1">OFFSET(Values!I228,($AO$4-1)*102,($AP$4-1)*14)</f>
        <v>0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0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50</v>
      </c>
      <c r="B97" s="36">
        <f t="shared" si="28"/>
        <v>0.83333333333333248</v>
      </c>
      <c r="C97" s="218">
        <f ca="1">OFFSET(Values!C229,($AO$4-1)*102,($AP$4-1)*14)</f>
        <v>105</v>
      </c>
      <c r="D97" s="224">
        <f t="shared" ca="1" si="27"/>
        <v>105</v>
      </c>
      <c r="E97" s="168">
        <f ca="1">OFFSET(Values!D229,($AO$4-1)*102,($AP$4-1)*14)</f>
        <v>1</v>
      </c>
      <c r="F97" s="168">
        <f ca="1">OFFSET(Values!E229,($AO$4-1)*102,($AP$4-1)*14)</f>
        <v>98</v>
      </c>
      <c r="G97" s="168">
        <f ca="1">OFFSET(Values!F229,($AO$4-1)*102,($AP$4-1)*14)</f>
        <v>1</v>
      </c>
      <c r="H97" s="168">
        <f ca="1">OFFSET(Values!G229,($AO$4-1)*102,($AP$4-1)*14)</f>
        <v>5</v>
      </c>
      <c r="I97" s="168">
        <f ca="1">OFFSET(Values!H229,($AO$4-1)*102,($AP$4-1)*14)</f>
        <v>0</v>
      </c>
      <c r="J97" s="168">
        <f ca="1">OFFSET(Values!I229,($AO$4-1)*102,($AP$4-1)*14)</f>
        <v>0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50</v>
      </c>
      <c r="B98" s="36">
        <f t="shared" si="28"/>
        <v>0.84374999999999911</v>
      </c>
      <c r="C98" s="218">
        <f ca="1">OFFSET(Values!C230,($AO$4-1)*102,($AP$4-1)*14)</f>
        <v>109</v>
      </c>
      <c r="D98" s="224">
        <f t="shared" ca="1" si="27"/>
        <v>109</v>
      </c>
      <c r="E98" s="168">
        <f ca="1">OFFSET(Values!D230,($AO$4-1)*102,($AP$4-1)*14)</f>
        <v>0</v>
      </c>
      <c r="F98" s="168">
        <f ca="1">OFFSET(Values!E230,($AO$4-1)*102,($AP$4-1)*14)</f>
        <v>104</v>
      </c>
      <c r="G98" s="168">
        <f ca="1">OFFSET(Values!F230,($AO$4-1)*102,($AP$4-1)*14)</f>
        <v>0</v>
      </c>
      <c r="H98" s="168">
        <f ca="1">OFFSET(Values!G230,($AO$4-1)*102,($AP$4-1)*14)</f>
        <v>5</v>
      </c>
      <c r="I98" s="168">
        <f ca="1">OFFSET(Values!H230,($AO$4-1)*102,($AP$4-1)*14)</f>
        <v>0</v>
      </c>
      <c r="J98" s="168">
        <f ca="1">OFFSET(Values!I230,($AO$4-1)*102,($AP$4-1)*14)</f>
        <v>0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50</v>
      </c>
      <c r="B99" s="36">
        <f t="shared" si="28"/>
        <v>0.85416666666666574</v>
      </c>
      <c r="C99" s="218">
        <f ca="1">OFFSET(Values!C231,($AO$4-1)*102,($AP$4-1)*14)</f>
        <v>118</v>
      </c>
      <c r="D99" s="224">
        <f t="shared" ca="1" si="27"/>
        <v>118</v>
      </c>
      <c r="E99" s="168">
        <f ca="1">OFFSET(Values!D231,($AO$4-1)*102,($AP$4-1)*14)</f>
        <v>0</v>
      </c>
      <c r="F99" s="168">
        <f ca="1">OFFSET(Values!E231,($AO$4-1)*102,($AP$4-1)*14)</f>
        <v>111</v>
      </c>
      <c r="G99" s="168">
        <f ca="1">OFFSET(Values!F231,($AO$4-1)*102,($AP$4-1)*14)</f>
        <v>0</v>
      </c>
      <c r="H99" s="168">
        <f ca="1">OFFSET(Values!G231,($AO$4-1)*102,($AP$4-1)*14)</f>
        <v>7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50</v>
      </c>
      <c r="B100" s="36">
        <f t="shared" si="28"/>
        <v>0.86458333333333237</v>
      </c>
      <c r="C100" s="218">
        <f ca="1">OFFSET(Values!C232,($AO$4-1)*102,($AP$4-1)*14)</f>
        <v>96</v>
      </c>
      <c r="D100" s="224">
        <f t="shared" ca="1" si="27"/>
        <v>96</v>
      </c>
      <c r="E100" s="168">
        <f ca="1">OFFSET(Values!D232,($AO$4-1)*102,($AP$4-1)*14)</f>
        <v>2</v>
      </c>
      <c r="F100" s="168">
        <f ca="1">OFFSET(Values!E232,($AO$4-1)*102,($AP$4-1)*14)</f>
        <v>90</v>
      </c>
      <c r="G100" s="168">
        <f ca="1">OFFSET(Values!F232,($AO$4-1)*102,($AP$4-1)*14)</f>
        <v>0</v>
      </c>
      <c r="H100" s="168">
        <f ca="1">OFFSET(Values!G232,($AO$4-1)*102,($AP$4-1)*14)</f>
        <v>4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107</v>
      </c>
      <c r="D101" s="224">
        <f t="shared" ca="1" si="27"/>
        <v>107</v>
      </c>
      <c r="E101" s="168">
        <f ca="1">OFFSET(Values!D233,($AO$4-1)*102,($AP$4-1)*14)</f>
        <v>0</v>
      </c>
      <c r="F101" s="168">
        <f ca="1">OFFSET(Values!E233,($AO$4-1)*102,($AP$4-1)*14)</f>
        <v>103</v>
      </c>
      <c r="G101" s="168">
        <f ca="1">OFFSET(Values!F233,($AO$4-1)*102,($AP$4-1)*14)</f>
        <v>0</v>
      </c>
      <c r="H101" s="168">
        <f ca="1">OFFSET(Values!G233,($AO$4-1)*102,($AP$4-1)*14)</f>
        <v>4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83</v>
      </c>
      <c r="D102" s="224">
        <f t="shared" ca="1" si="27"/>
        <v>83</v>
      </c>
      <c r="E102" s="168">
        <f ca="1">OFFSET(Values!D234,($AO$4-1)*102,($AP$4-1)*14)</f>
        <v>0</v>
      </c>
      <c r="F102" s="168">
        <f ca="1">OFFSET(Values!E234,($AO$4-1)*102,($AP$4-1)*14)</f>
        <v>80</v>
      </c>
      <c r="G102" s="168">
        <f ca="1">OFFSET(Values!F234,($AO$4-1)*102,($AP$4-1)*14)</f>
        <v>0</v>
      </c>
      <c r="H102" s="168">
        <f ca="1">OFFSET(Values!G234,($AO$4-1)*102,($AP$4-1)*14)</f>
        <v>3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75</v>
      </c>
      <c r="D103" s="224">
        <f t="shared" ca="1" si="27"/>
        <v>75</v>
      </c>
      <c r="E103" s="168">
        <f ca="1">OFFSET(Values!D235,($AO$4-1)*102,($AP$4-1)*14)</f>
        <v>0</v>
      </c>
      <c r="F103" s="168">
        <f ca="1">OFFSET(Values!E235,($AO$4-1)*102,($AP$4-1)*14)</f>
        <v>72</v>
      </c>
      <c r="G103" s="168">
        <f ca="1">OFFSET(Values!F235,($AO$4-1)*102,($AP$4-1)*14)</f>
        <v>0</v>
      </c>
      <c r="H103" s="168">
        <f ca="1">OFFSET(Values!G235,($AO$4-1)*102,($AP$4-1)*14)</f>
        <v>3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79</v>
      </c>
      <c r="D104" s="224">
        <f t="shared" ca="1" si="27"/>
        <v>79</v>
      </c>
      <c r="E104" s="168">
        <f ca="1">OFFSET(Values!D236,($AO$4-1)*102,($AP$4-1)*14)</f>
        <v>1</v>
      </c>
      <c r="F104" s="168">
        <f ca="1">OFFSET(Values!E236,($AO$4-1)*102,($AP$4-1)*14)</f>
        <v>75</v>
      </c>
      <c r="G104" s="168">
        <f ca="1">OFFSET(Values!F236,($AO$4-1)*102,($AP$4-1)*14)</f>
        <v>0</v>
      </c>
      <c r="H104" s="168">
        <f ca="1">OFFSET(Values!G236,($AO$4-1)*102,($AP$4-1)*14)</f>
        <v>3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75</v>
      </c>
      <c r="D105" s="224">
        <f t="shared" ca="1" si="27"/>
        <v>75</v>
      </c>
      <c r="E105" s="168">
        <f ca="1">OFFSET(Values!D237,($AO$4-1)*102,($AP$4-1)*14)</f>
        <v>1</v>
      </c>
      <c r="F105" s="168">
        <f ca="1">OFFSET(Values!E237,($AO$4-1)*102,($AP$4-1)*14)</f>
        <v>72</v>
      </c>
      <c r="G105" s="168">
        <f ca="1">OFFSET(Values!F237,($AO$4-1)*102,($AP$4-1)*14)</f>
        <v>0</v>
      </c>
      <c r="H105" s="168">
        <f ca="1">OFFSET(Values!G237,($AO$4-1)*102,($AP$4-1)*14)</f>
        <v>2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78</v>
      </c>
      <c r="D106" s="224">
        <f t="shared" ca="1" si="27"/>
        <v>78</v>
      </c>
      <c r="E106" s="168">
        <f ca="1">OFFSET(Values!D238,($AO$4-1)*102,($AP$4-1)*14)</f>
        <v>0</v>
      </c>
      <c r="F106" s="168">
        <f ca="1">OFFSET(Values!E238,($AO$4-1)*102,($AP$4-1)*14)</f>
        <v>74</v>
      </c>
      <c r="G106" s="168">
        <f ca="1">OFFSET(Values!F238,($AO$4-1)*102,($AP$4-1)*14)</f>
        <v>0</v>
      </c>
      <c r="H106" s="168">
        <f ca="1">OFFSET(Values!G238,($AO$4-1)*102,($AP$4-1)*14)</f>
        <v>4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51</v>
      </c>
      <c r="B107" s="36">
        <f t="shared" si="28"/>
        <v>0.93749999999999878</v>
      </c>
      <c r="C107" s="218">
        <f ca="1">OFFSET(Values!C239,($AO$4-1)*102,($AP$4-1)*14)</f>
        <v>71</v>
      </c>
      <c r="D107" s="224">
        <f t="shared" ca="1" si="27"/>
        <v>71</v>
      </c>
      <c r="E107" s="168">
        <f ca="1">OFFSET(Values!D239,($AO$4-1)*102,($AP$4-1)*14)</f>
        <v>1</v>
      </c>
      <c r="F107" s="168">
        <f ca="1">OFFSET(Values!E239,($AO$4-1)*102,($AP$4-1)*14)</f>
        <v>65</v>
      </c>
      <c r="G107" s="168">
        <f ca="1">OFFSET(Values!F239,($AO$4-1)*102,($AP$4-1)*14)</f>
        <v>0</v>
      </c>
      <c r="H107" s="168">
        <f ca="1">OFFSET(Values!G239,($AO$4-1)*102,($AP$4-1)*14)</f>
        <v>5</v>
      </c>
      <c r="I107" s="168">
        <f ca="1">OFFSET(Values!H239,($AO$4-1)*102,($AP$4-1)*14)</f>
        <v>0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51</v>
      </c>
      <c r="B108" s="36">
        <f t="shared" si="28"/>
        <v>0.94791666666666541</v>
      </c>
      <c r="C108" s="218">
        <f ca="1">OFFSET(Values!C240,($AO$4-1)*102,($AP$4-1)*14)</f>
        <v>48</v>
      </c>
      <c r="D108" s="224">
        <f t="shared" ca="1" si="27"/>
        <v>48</v>
      </c>
      <c r="E108" s="168">
        <f ca="1">OFFSET(Values!D240,($AO$4-1)*102,($AP$4-1)*14)</f>
        <v>1</v>
      </c>
      <c r="F108" s="168">
        <f ca="1">OFFSET(Values!E240,($AO$4-1)*102,($AP$4-1)*14)</f>
        <v>43</v>
      </c>
      <c r="G108" s="168">
        <f ca="1">OFFSET(Values!F240,($AO$4-1)*102,($AP$4-1)*14)</f>
        <v>0</v>
      </c>
      <c r="H108" s="168">
        <f ca="1">OFFSET(Values!G240,($AO$4-1)*102,($AP$4-1)*14)</f>
        <v>4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51</v>
      </c>
      <c r="B109" s="36">
        <f t="shared" si="28"/>
        <v>0.95833333333333204</v>
      </c>
      <c r="C109" s="218">
        <f ca="1">OFFSET(Values!C241,($AO$4-1)*102,($AP$4-1)*14)</f>
        <v>39</v>
      </c>
      <c r="D109" s="224">
        <f t="shared" ca="1" si="27"/>
        <v>39</v>
      </c>
      <c r="E109" s="168">
        <f ca="1">OFFSET(Values!D241,($AO$4-1)*102,($AP$4-1)*14)</f>
        <v>0</v>
      </c>
      <c r="F109" s="168">
        <f ca="1">OFFSET(Values!E241,($AO$4-1)*102,($AP$4-1)*14)</f>
        <v>37</v>
      </c>
      <c r="G109" s="168">
        <f ca="1">OFFSET(Values!F241,($AO$4-1)*102,($AP$4-1)*14)</f>
        <v>0</v>
      </c>
      <c r="H109" s="168">
        <f ca="1">OFFSET(Values!G241,($AO$4-1)*102,($AP$4-1)*14)</f>
        <v>2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51</v>
      </c>
      <c r="B110" s="36">
        <f t="shared" si="28"/>
        <v>0.96874999999999867</v>
      </c>
      <c r="C110" s="218">
        <f ca="1">OFFSET(Values!C242,($AO$4-1)*102,($AP$4-1)*14)</f>
        <v>33</v>
      </c>
      <c r="D110" s="224">
        <f t="shared" ca="1" si="27"/>
        <v>33</v>
      </c>
      <c r="E110" s="168">
        <f ca="1">OFFSET(Values!D242,($AO$4-1)*102,($AP$4-1)*14)</f>
        <v>0</v>
      </c>
      <c r="F110" s="168">
        <f ca="1">OFFSET(Values!E242,($AO$4-1)*102,($AP$4-1)*14)</f>
        <v>32</v>
      </c>
      <c r="G110" s="168">
        <f ca="1">OFFSET(Values!F242,($AO$4-1)*102,($AP$4-1)*14)</f>
        <v>0</v>
      </c>
      <c r="H110" s="168">
        <f ca="1">OFFSET(Values!G242,($AO$4-1)*102,($AP$4-1)*14)</f>
        <v>1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51</v>
      </c>
      <c r="B111" s="36">
        <f t="shared" si="28"/>
        <v>0.9791666666666653</v>
      </c>
      <c r="C111" s="218">
        <f ca="1">OFFSET(Values!C243,($AO$4-1)*102,($AP$4-1)*14)</f>
        <v>30</v>
      </c>
      <c r="D111" s="224">
        <f t="shared" ca="1" si="27"/>
        <v>30</v>
      </c>
      <c r="E111" s="168">
        <f ca="1">OFFSET(Values!D243,($AO$4-1)*102,($AP$4-1)*14)</f>
        <v>1</v>
      </c>
      <c r="F111" s="168">
        <f ca="1">OFFSET(Values!E243,($AO$4-1)*102,($AP$4-1)*14)</f>
        <v>26</v>
      </c>
      <c r="G111" s="168">
        <f ca="1">OFFSET(Values!F243,($AO$4-1)*102,($AP$4-1)*14)</f>
        <v>0</v>
      </c>
      <c r="H111" s="168">
        <f ca="1">OFFSET(Values!G243,($AO$4-1)*102,($AP$4-1)*14)</f>
        <v>3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51</v>
      </c>
      <c r="B112" s="36">
        <f t="shared" si="28"/>
        <v>0.98958333333333193</v>
      </c>
      <c r="C112" s="219">
        <f ca="1">OFFSET(Values!C244,($AO$4-1)*102,($AP$4-1)*14)</f>
        <v>18</v>
      </c>
      <c r="D112" s="225">
        <f t="shared" ca="1" si="27"/>
        <v>18</v>
      </c>
      <c r="E112" s="170">
        <f ca="1">OFFSET(Values!D244,($AO$4-1)*102,($AP$4-1)*14)</f>
        <v>0</v>
      </c>
      <c r="F112" s="170">
        <f ca="1">OFFSET(Values!E244,($AO$4-1)*102,($AP$4-1)*14)</f>
        <v>17</v>
      </c>
      <c r="G112" s="170">
        <f ca="1">OFFSET(Values!F244,($AO$4-1)*102,($AP$4-1)*14)</f>
        <v>0</v>
      </c>
      <c r="H112" s="170">
        <f ca="1">OFFSET(Values!G244,($AO$4-1)*102,($AP$4-1)*14)</f>
        <v>1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51</v>
      </c>
      <c r="B113" s="229" t="s">
        <v>57</v>
      </c>
      <c r="C113" s="545">
        <f ca="1">OFFSET(Values!C245,($AO$4-1)*102,($AP$4-1)*14)</f>
        <v>9670</v>
      </c>
      <c r="D113" s="546"/>
      <c r="E113" s="249">
        <f ca="1">OFFSET(Values!D245,($AO$4-1)*102,($AP$4-1)*14)</f>
        <v>126</v>
      </c>
      <c r="F113" s="249">
        <f ca="1">OFFSET(Values!E245,($AO$4-1)*102,($AP$4-1)*14)</f>
        <v>8852</v>
      </c>
      <c r="G113" s="249">
        <f ca="1">OFFSET(Values!F245,($AO$4-1)*102,($AP$4-1)*14)</f>
        <v>43</v>
      </c>
      <c r="H113" s="249">
        <f ca="1">OFFSET(Values!G245,($AO$4-1)*102,($AP$4-1)*14)</f>
        <v>566</v>
      </c>
      <c r="I113" s="249">
        <f ca="1">OFFSET(Values!H245,($AO$4-1)*102,($AP$4-1)*14)</f>
        <v>33</v>
      </c>
      <c r="J113" s="249">
        <f ca="1">OFFSET(Values!I245,($AO$4-1)*102,($AP$4-1)*14)</f>
        <v>26</v>
      </c>
      <c r="K113" s="249">
        <f ca="1">OFFSET(Values!J245,($AO$4-1)*102,($AP$4-1)*14)</f>
        <v>8</v>
      </c>
      <c r="L113" s="249">
        <f ca="1">OFFSET(Values!K245,($AO$4-1)*102,($AP$4-1)*14)</f>
        <v>6</v>
      </c>
      <c r="M113" s="249">
        <f ca="1">OFFSET(Values!L245,($AO$4-1)*102,($AP$4-1)*14)</f>
        <v>3</v>
      </c>
      <c r="N113" s="249">
        <f ca="1">OFFSET(Values!M245,($AO$4-1)*102,($AP$4-1)*14)</f>
        <v>6</v>
      </c>
      <c r="O113" s="249">
        <f ca="1">OFFSET(Values!N245,($AO$4-1)*102,($AP$4-1)*14)</f>
        <v>1</v>
      </c>
      <c r="P113" s="250">
        <f ca="1">OFFSET(Values!O245,($AO$4-1)*102,($AP$4-1)*14)</f>
        <v>0</v>
      </c>
    </row>
    <row r="114" spans="1:16" x14ac:dyDescent="0.35">
      <c r="A114" s="1" t="s">
        <v>51</v>
      </c>
      <c r="B114" s="234" t="s">
        <v>58</v>
      </c>
      <c r="C114" s="547">
        <f ca="1">OFFSET(Values!C246,($AO$4-1)*102,($AP$4-1)*14)</f>
        <v>11416</v>
      </c>
      <c r="D114" s="548"/>
      <c r="E114" s="251">
        <f ca="1">OFFSET(Values!D246,($AO$4-1)*102,($AP$4-1)*14)</f>
        <v>151</v>
      </c>
      <c r="F114" s="251">
        <f ca="1">OFFSET(Values!E246,($AO$4-1)*102,($AP$4-1)*14)</f>
        <v>10499</v>
      </c>
      <c r="G114" s="251">
        <f ca="1">OFFSET(Values!F246,($AO$4-1)*102,($AP$4-1)*14)</f>
        <v>47</v>
      </c>
      <c r="H114" s="251">
        <f ca="1">OFFSET(Values!G246,($AO$4-1)*102,($AP$4-1)*14)</f>
        <v>631</v>
      </c>
      <c r="I114" s="251">
        <f ca="1">OFFSET(Values!H246,($AO$4-1)*102,($AP$4-1)*14)</f>
        <v>35</v>
      </c>
      <c r="J114" s="251">
        <f ca="1">OFFSET(Values!I246,($AO$4-1)*102,($AP$4-1)*14)</f>
        <v>28</v>
      </c>
      <c r="K114" s="251">
        <f ca="1">OFFSET(Values!J246,($AO$4-1)*102,($AP$4-1)*14)</f>
        <v>8</v>
      </c>
      <c r="L114" s="251">
        <f ca="1">OFFSET(Values!K246,($AO$4-1)*102,($AP$4-1)*14)</f>
        <v>6</v>
      </c>
      <c r="M114" s="251">
        <f ca="1">OFFSET(Values!L246,($AO$4-1)*102,($AP$4-1)*14)</f>
        <v>4</v>
      </c>
      <c r="N114" s="251">
        <f ca="1">OFFSET(Values!M246,($AO$4-1)*102,($AP$4-1)*14)</f>
        <v>6</v>
      </c>
      <c r="O114" s="251">
        <f ca="1">OFFSET(Values!N246,($AO$4-1)*102,($AP$4-1)*14)</f>
        <v>1</v>
      </c>
      <c r="P114" s="252">
        <f ca="1">OFFSET(Values!O246,($AO$4-1)*102,($AP$4-1)*14)</f>
        <v>0</v>
      </c>
    </row>
    <row r="115" spans="1:16" x14ac:dyDescent="0.35">
      <c r="A115" s="1" t="s">
        <v>51</v>
      </c>
      <c r="B115" s="239" t="s">
        <v>59</v>
      </c>
      <c r="C115" s="549">
        <f ca="1">OFFSET(Values!C247,($AO$4-1)*102,($AP$4-1)*14)</f>
        <v>11808</v>
      </c>
      <c r="D115" s="550"/>
      <c r="E115" s="253">
        <f ca="1">OFFSET(Values!D247,($AO$4-1)*102,($AP$4-1)*14)</f>
        <v>155</v>
      </c>
      <c r="F115" s="253">
        <f ca="1">OFFSET(Values!E247,($AO$4-1)*102,($AP$4-1)*14)</f>
        <v>10865</v>
      </c>
      <c r="G115" s="253">
        <f ca="1">OFFSET(Values!F247,($AO$4-1)*102,($AP$4-1)*14)</f>
        <v>47</v>
      </c>
      <c r="H115" s="253">
        <f ca="1">OFFSET(Values!G247,($AO$4-1)*102,($AP$4-1)*14)</f>
        <v>653</v>
      </c>
      <c r="I115" s="253">
        <f ca="1">OFFSET(Values!H247,($AO$4-1)*102,($AP$4-1)*14)</f>
        <v>35</v>
      </c>
      <c r="J115" s="253">
        <f ca="1">OFFSET(Values!I247,($AO$4-1)*102,($AP$4-1)*14)</f>
        <v>28</v>
      </c>
      <c r="K115" s="253">
        <f ca="1">OFFSET(Values!J247,($AO$4-1)*102,($AP$4-1)*14)</f>
        <v>8</v>
      </c>
      <c r="L115" s="253">
        <f ca="1">OFFSET(Values!K247,($AO$4-1)*102,($AP$4-1)*14)</f>
        <v>6</v>
      </c>
      <c r="M115" s="253">
        <f ca="1">OFFSET(Values!L247,($AO$4-1)*102,($AP$4-1)*14)</f>
        <v>4</v>
      </c>
      <c r="N115" s="253">
        <f ca="1">OFFSET(Values!M247,($AO$4-1)*102,($AP$4-1)*14)</f>
        <v>6</v>
      </c>
      <c r="O115" s="253">
        <f ca="1">OFFSET(Values!N247,($AO$4-1)*102,($AP$4-1)*14)</f>
        <v>1</v>
      </c>
      <c r="P115" s="254">
        <f ca="1">OFFSET(Values!O247,($AO$4-1)*102,($AP$4-1)*14)</f>
        <v>0</v>
      </c>
    </row>
    <row r="116" spans="1:16" x14ac:dyDescent="0.35">
      <c r="A116" s="1" t="s">
        <v>51</v>
      </c>
      <c r="B116" s="244" t="s">
        <v>60</v>
      </c>
      <c r="C116" s="543">
        <f ca="1">OFFSET(Values!C248,($AO$4-1)*102,($AP$4-1)*14)</f>
        <v>12117</v>
      </c>
      <c r="D116" s="544"/>
      <c r="E116" s="255">
        <f ca="1">OFFSET(Values!D248,($AO$4-1)*102,($AP$4-1)*14)</f>
        <v>159</v>
      </c>
      <c r="F116" s="255">
        <f ca="1">OFFSET(Values!E248,($AO$4-1)*102,($AP$4-1)*14)</f>
        <v>11146</v>
      </c>
      <c r="G116" s="255">
        <f ca="1">OFFSET(Values!F248,($AO$4-1)*102,($AP$4-1)*14)</f>
        <v>47</v>
      </c>
      <c r="H116" s="255">
        <f ca="1">OFFSET(Values!G248,($AO$4-1)*102,($AP$4-1)*14)</f>
        <v>676</v>
      </c>
      <c r="I116" s="255">
        <f ca="1">OFFSET(Values!H248,($AO$4-1)*102,($AP$4-1)*14)</f>
        <v>36</v>
      </c>
      <c r="J116" s="255">
        <f ca="1">OFFSET(Values!I248,($AO$4-1)*102,($AP$4-1)*14)</f>
        <v>28</v>
      </c>
      <c r="K116" s="255">
        <f ca="1">OFFSET(Values!J248,($AO$4-1)*102,($AP$4-1)*14)</f>
        <v>8</v>
      </c>
      <c r="L116" s="255">
        <f ca="1">OFFSET(Values!K248,($AO$4-1)*102,($AP$4-1)*14)</f>
        <v>6</v>
      </c>
      <c r="M116" s="255">
        <f ca="1">OFFSET(Values!L248,($AO$4-1)*102,($AP$4-1)*14)</f>
        <v>4</v>
      </c>
      <c r="N116" s="255">
        <f ca="1">OFFSET(Values!M248,($AO$4-1)*102,($AP$4-1)*14)</f>
        <v>6</v>
      </c>
      <c r="O116" s="255">
        <f ca="1">OFFSET(Values!N248,($AO$4-1)*102,($AP$4-1)*14)</f>
        <v>1</v>
      </c>
      <c r="P116" s="256">
        <f ca="1">OFFSET(Values!O248,($AO$4-1)*102,($AP$4-1)*14)</f>
        <v>0</v>
      </c>
    </row>
    <row r="117" spans="1:16" x14ac:dyDescent="0.35">
      <c r="A117" s="1" t="s">
        <v>51</v>
      </c>
    </row>
    <row r="118" spans="1:16" x14ac:dyDescent="0.35">
      <c r="A118" s="1" t="s">
        <v>51</v>
      </c>
    </row>
    <row r="119" spans="1:16" x14ac:dyDescent="0.35">
      <c r="A119" s="1" t="s">
        <v>51</v>
      </c>
    </row>
    <row r="120" spans="1:16" x14ac:dyDescent="0.35">
      <c r="A120" s="1" t="s">
        <v>51</v>
      </c>
    </row>
    <row r="121" spans="1:16" x14ac:dyDescent="0.35">
      <c r="A121" s="1" t="s">
        <v>51</v>
      </c>
    </row>
    <row r="122" spans="1:16" x14ac:dyDescent="0.35">
      <c r="A122" s="1" t="s">
        <v>51</v>
      </c>
    </row>
    <row r="123" spans="1:16" x14ac:dyDescent="0.35">
      <c r="A123" s="1" t="s">
        <v>51</v>
      </c>
    </row>
    <row r="124" spans="1:16" x14ac:dyDescent="0.35">
      <c r="A124" s="1" t="s">
        <v>51</v>
      </c>
    </row>
    <row r="125" spans="1:16" x14ac:dyDescent="0.35">
      <c r="A125" s="1" t="s">
        <v>51</v>
      </c>
    </row>
    <row r="126" spans="1:16" x14ac:dyDescent="0.35">
      <c r="A126" s="1" t="s">
        <v>51</v>
      </c>
    </row>
    <row r="127" spans="1:16" x14ac:dyDescent="0.35">
      <c r="A127" s="1" t="s">
        <v>51</v>
      </c>
    </row>
    <row r="128" spans="1:16" x14ac:dyDescent="0.35">
      <c r="A128" s="1" t="s">
        <v>51</v>
      </c>
    </row>
    <row r="129" spans="1:1" x14ac:dyDescent="0.35">
      <c r="A129" s="1" t="s">
        <v>51</v>
      </c>
    </row>
    <row r="130" spans="1:1" x14ac:dyDescent="0.35">
      <c r="A130" s="1" t="s">
        <v>51</v>
      </c>
    </row>
    <row r="137" spans="1:1" x14ac:dyDescent="0.35">
      <c r="A137" s="1" t="s">
        <v>52</v>
      </c>
    </row>
    <row r="138" spans="1:1" x14ac:dyDescent="0.35">
      <c r="A138" s="1" t="s">
        <v>52</v>
      </c>
    </row>
    <row r="139" spans="1:1" x14ac:dyDescent="0.35">
      <c r="A139" s="1" t="s">
        <v>52</v>
      </c>
    </row>
    <row r="140" spans="1:1" x14ac:dyDescent="0.35">
      <c r="A140" s="1" t="s">
        <v>52</v>
      </c>
    </row>
    <row r="141" spans="1:1" x14ac:dyDescent="0.35">
      <c r="A141" s="1" t="s">
        <v>52</v>
      </c>
    </row>
    <row r="142" spans="1:1" x14ac:dyDescent="0.35">
      <c r="A142" s="1" t="s">
        <v>52</v>
      </c>
    </row>
    <row r="143" spans="1:1" x14ac:dyDescent="0.35">
      <c r="A143" s="1" t="s">
        <v>52</v>
      </c>
    </row>
    <row r="144" spans="1:1" x14ac:dyDescent="0.35">
      <c r="A144" s="1" t="s">
        <v>52</v>
      </c>
    </row>
    <row r="145" spans="1:1" x14ac:dyDescent="0.35">
      <c r="A145" s="1" t="s">
        <v>52</v>
      </c>
    </row>
    <row r="146" spans="1:1" x14ac:dyDescent="0.35">
      <c r="A146" s="1" t="s">
        <v>52</v>
      </c>
    </row>
    <row r="147" spans="1:1" x14ac:dyDescent="0.35">
      <c r="A147" s="1" t="s">
        <v>52</v>
      </c>
    </row>
    <row r="148" spans="1:1" x14ac:dyDescent="0.35">
      <c r="A148" s="1" t="s">
        <v>52</v>
      </c>
    </row>
    <row r="149" spans="1:1" x14ac:dyDescent="0.35">
      <c r="A149" s="1" t="s">
        <v>52</v>
      </c>
    </row>
    <row r="150" spans="1:1" x14ac:dyDescent="0.35">
      <c r="A150" s="1" t="s">
        <v>52</v>
      </c>
    </row>
    <row r="151" spans="1:1" x14ac:dyDescent="0.35">
      <c r="A151" s="1" t="s">
        <v>52</v>
      </c>
    </row>
    <row r="152" spans="1:1" x14ac:dyDescent="0.35">
      <c r="A152" s="1" t="s">
        <v>52</v>
      </c>
    </row>
    <row r="153" spans="1:1" x14ac:dyDescent="0.35">
      <c r="A153" s="1" t="s">
        <v>52</v>
      </c>
    </row>
    <row r="154" spans="1:1" x14ac:dyDescent="0.35">
      <c r="A154" s="1" t="s">
        <v>52</v>
      </c>
    </row>
    <row r="155" spans="1:1" x14ac:dyDescent="0.35">
      <c r="A155" s="1" t="s">
        <v>52</v>
      </c>
    </row>
    <row r="156" spans="1:1" x14ac:dyDescent="0.35">
      <c r="A156" s="1" t="s">
        <v>52</v>
      </c>
    </row>
    <row r="157" spans="1:1" x14ac:dyDescent="0.35">
      <c r="A157" s="1" t="s">
        <v>52</v>
      </c>
    </row>
    <row r="158" spans="1:1" x14ac:dyDescent="0.35">
      <c r="A158" s="1" t="s">
        <v>52</v>
      </c>
    </row>
    <row r="159" spans="1:1" x14ac:dyDescent="0.35">
      <c r="A159" s="1" t="s">
        <v>52</v>
      </c>
    </row>
    <row r="160" spans="1:1" x14ac:dyDescent="0.35">
      <c r="A160" s="1" t="s">
        <v>52</v>
      </c>
    </row>
    <row r="167" spans="1:1" x14ac:dyDescent="0.35">
      <c r="A167" s="1" t="s">
        <v>53</v>
      </c>
    </row>
    <row r="168" spans="1:1" x14ac:dyDescent="0.35">
      <c r="A168" s="1" t="s">
        <v>53</v>
      </c>
    </row>
    <row r="169" spans="1:1" x14ac:dyDescent="0.35">
      <c r="A169" s="1" t="s">
        <v>53</v>
      </c>
    </row>
    <row r="170" spans="1:1" x14ac:dyDescent="0.35">
      <c r="A170" s="1" t="s">
        <v>53</v>
      </c>
    </row>
    <row r="171" spans="1:1" x14ac:dyDescent="0.35">
      <c r="A171" s="1" t="s">
        <v>53</v>
      </c>
    </row>
    <row r="172" spans="1:1" x14ac:dyDescent="0.35">
      <c r="A172" s="1" t="s">
        <v>53</v>
      </c>
    </row>
    <row r="173" spans="1:1" x14ac:dyDescent="0.35">
      <c r="A173" s="1" t="s">
        <v>53</v>
      </c>
    </row>
    <row r="174" spans="1:1" x14ac:dyDescent="0.35">
      <c r="A174" s="1" t="s">
        <v>53</v>
      </c>
    </row>
    <row r="175" spans="1:1" x14ac:dyDescent="0.35">
      <c r="A175" s="1" t="s">
        <v>53</v>
      </c>
    </row>
    <row r="176" spans="1:1" x14ac:dyDescent="0.35">
      <c r="A176" s="1" t="s">
        <v>53</v>
      </c>
    </row>
    <row r="177" spans="1:1" x14ac:dyDescent="0.35">
      <c r="A177" s="1" t="s">
        <v>53</v>
      </c>
    </row>
    <row r="178" spans="1:1" x14ac:dyDescent="0.35">
      <c r="A178" s="1" t="s">
        <v>53</v>
      </c>
    </row>
    <row r="179" spans="1:1" x14ac:dyDescent="0.35">
      <c r="A179" s="1" t="s">
        <v>53</v>
      </c>
    </row>
    <row r="180" spans="1:1" x14ac:dyDescent="0.35">
      <c r="A180" s="1" t="s">
        <v>53</v>
      </c>
    </row>
    <row r="181" spans="1:1" x14ac:dyDescent="0.35">
      <c r="A181" s="1" t="s">
        <v>53</v>
      </c>
    </row>
    <row r="182" spans="1:1" x14ac:dyDescent="0.35">
      <c r="A182" s="1" t="s">
        <v>53</v>
      </c>
    </row>
    <row r="183" spans="1:1" x14ac:dyDescent="0.35">
      <c r="A183" s="1" t="s">
        <v>53</v>
      </c>
    </row>
    <row r="184" spans="1:1" x14ac:dyDescent="0.35">
      <c r="A184" s="1" t="s">
        <v>53</v>
      </c>
    </row>
    <row r="185" spans="1:1" x14ac:dyDescent="0.35">
      <c r="A185" s="1" t="s">
        <v>53</v>
      </c>
    </row>
    <row r="186" spans="1:1" x14ac:dyDescent="0.35">
      <c r="A186" s="1" t="s">
        <v>53</v>
      </c>
    </row>
    <row r="187" spans="1:1" x14ac:dyDescent="0.35">
      <c r="A187" s="1" t="s">
        <v>53</v>
      </c>
    </row>
    <row r="188" spans="1:1" x14ac:dyDescent="0.35">
      <c r="A188" s="1" t="s">
        <v>53</v>
      </c>
    </row>
    <row r="189" spans="1:1" x14ac:dyDescent="0.35">
      <c r="A189" s="1" t="s">
        <v>53</v>
      </c>
    </row>
    <row r="190" spans="1:1" x14ac:dyDescent="0.35">
      <c r="A190" s="1" t="s">
        <v>53</v>
      </c>
    </row>
    <row r="197" spans="1:1" x14ac:dyDescent="0.35">
      <c r="A197" s="1" t="s">
        <v>54</v>
      </c>
    </row>
    <row r="198" spans="1:1" x14ac:dyDescent="0.35">
      <c r="A198" s="1" t="s">
        <v>54</v>
      </c>
    </row>
    <row r="199" spans="1:1" x14ac:dyDescent="0.35">
      <c r="A199" s="1" t="s">
        <v>54</v>
      </c>
    </row>
    <row r="200" spans="1:1" x14ac:dyDescent="0.35">
      <c r="A200" s="1" t="s">
        <v>54</v>
      </c>
    </row>
    <row r="201" spans="1:1" x14ac:dyDescent="0.35">
      <c r="A201" s="1" t="s">
        <v>54</v>
      </c>
    </row>
    <row r="202" spans="1:1" x14ac:dyDescent="0.35">
      <c r="A202" s="1" t="s">
        <v>54</v>
      </c>
    </row>
    <row r="203" spans="1:1" x14ac:dyDescent="0.35">
      <c r="A203" s="1" t="s">
        <v>54</v>
      </c>
    </row>
    <row r="204" spans="1:1" x14ac:dyDescent="0.35">
      <c r="A204" s="1" t="s">
        <v>54</v>
      </c>
    </row>
    <row r="205" spans="1:1" x14ac:dyDescent="0.35">
      <c r="A205" s="1" t="s">
        <v>54</v>
      </c>
    </row>
    <row r="206" spans="1:1" x14ac:dyDescent="0.35">
      <c r="A206" s="1" t="s">
        <v>54</v>
      </c>
    </row>
    <row r="207" spans="1:1" x14ac:dyDescent="0.35">
      <c r="A207" s="1" t="s">
        <v>54</v>
      </c>
    </row>
    <row r="208" spans="1:1" x14ac:dyDescent="0.35">
      <c r="A208" s="1" t="s">
        <v>54</v>
      </c>
    </row>
    <row r="209" spans="1:1" x14ac:dyDescent="0.35">
      <c r="A209" s="1" t="s">
        <v>54</v>
      </c>
    </row>
    <row r="210" spans="1:1" x14ac:dyDescent="0.35">
      <c r="A210" s="1" t="s">
        <v>54</v>
      </c>
    </row>
    <row r="211" spans="1:1" x14ac:dyDescent="0.35">
      <c r="A211" s="1" t="s">
        <v>54</v>
      </c>
    </row>
    <row r="212" spans="1:1" x14ac:dyDescent="0.35">
      <c r="A212" s="1" t="s">
        <v>54</v>
      </c>
    </row>
    <row r="213" spans="1:1" x14ac:dyDescent="0.35">
      <c r="A213" s="1" t="s">
        <v>54</v>
      </c>
    </row>
    <row r="214" spans="1:1" x14ac:dyDescent="0.35">
      <c r="A214" s="1" t="s">
        <v>54</v>
      </c>
    </row>
    <row r="215" spans="1:1" x14ac:dyDescent="0.35">
      <c r="A215" s="1" t="s">
        <v>54</v>
      </c>
    </row>
    <row r="216" spans="1:1" x14ac:dyDescent="0.35">
      <c r="A216" s="1" t="s">
        <v>54</v>
      </c>
    </row>
    <row r="217" spans="1:1" x14ac:dyDescent="0.35">
      <c r="A217" s="1" t="s">
        <v>54</v>
      </c>
    </row>
    <row r="218" spans="1:1" x14ac:dyDescent="0.35">
      <c r="A218" s="1" t="s">
        <v>54</v>
      </c>
    </row>
    <row r="219" spans="1:1" x14ac:dyDescent="0.35">
      <c r="A219" s="1" t="s">
        <v>54</v>
      </c>
    </row>
    <row r="220" spans="1:1" x14ac:dyDescent="0.35">
      <c r="A220" s="1" t="s">
        <v>54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70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57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58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59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60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AA5:AB5"/>
    <mergeCell ref="AA6:AB6"/>
    <mergeCell ref="AA7:AB7"/>
    <mergeCell ref="M2:T2"/>
    <mergeCell ref="M3:T3"/>
    <mergeCell ref="U3:Z3"/>
    <mergeCell ref="AA3:AB3"/>
    <mergeCell ref="M4:T4"/>
    <mergeCell ref="AA4:AB4"/>
    <mergeCell ref="T43:U43"/>
    <mergeCell ref="E13:P13"/>
    <mergeCell ref="E14:P14"/>
    <mergeCell ref="C15:D15"/>
    <mergeCell ref="M5:T5"/>
    <mergeCell ref="V13:AG13"/>
    <mergeCell ref="V14:AG14"/>
    <mergeCell ref="T15:U15"/>
    <mergeCell ref="T41:U41"/>
    <mergeCell ref="T42:U42"/>
    <mergeCell ref="T44:U44"/>
    <mergeCell ref="C113:D113"/>
    <mergeCell ref="C114:D114"/>
    <mergeCell ref="C115:D115"/>
    <mergeCell ref="C116:D116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1796875" defaultRowHeight="14.5" x14ac:dyDescent="0.35"/>
  <cols>
    <col min="1" max="1" width="9.1796875" style="43" customWidth="1"/>
    <col min="2" max="8" width="11.54296875" style="43" customWidth="1"/>
    <col min="9" max="9" width="5.453125" style="43" customWidth="1"/>
    <col min="10" max="16" width="11.54296875" style="43" customWidth="1"/>
    <col min="17" max="17" width="5.453125" style="43" customWidth="1"/>
    <col min="18" max="24" width="11.54296875" style="43" customWidth="1"/>
    <col min="25" max="16384" width="9.17968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5" t="str">
        <f>Dashboard!$U$2</f>
        <v xml:space="preserve">Birmingham City Council </v>
      </c>
      <c r="I2" s="535"/>
      <c r="J2" s="535"/>
      <c r="K2" s="535"/>
      <c r="L2" s="535"/>
      <c r="M2" s="535"/>
      <c r="N2" s="535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4</v>
      </c>
      <c r="H3" s="535" t="str">
        <f>Dashboard!$U$3</f>
        <v>4587-MID Moseley ATC's</v>
      </c>
      <c r="I3" s="535"/>
      <c r="J3" s="535"/>
      <c r="K3" s="535"/>
      <c r="L3" s="535"/>
      <c r="M3" s="535"/>
      <c r="N3" s="535"/>
      <c r="O3" s="343" t="s">
        <v>62</v>
      </c>
      <c r="P3" s="343" t="s">
        <v>71</v>
      </c>
      <c r="Q3" s="343"/>
      <c r="R3" s="343" t="s">
        <v>72</v>
      </c>
      <c r="S3" s="343" t="s">
        <v>73</v>
      </c>
      <c r="T3" s="343" t="s">
        <v>74</v>
      </c>
      <c r="U3" s="343" t="s">
        <v>75</v>
      </c>
      <c r="V3" s="343" t="s">
        <v>76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6</v>
      </c>
      <c r="H4" s="535" t="str">
        <f>Dashboard!$U$4</f>
        <v>01 - Russell Road</v>
      </c>
      <c r="I4" s="535"/>
      <c r="J4" s="535"/>
      <c r="K4" s="535"/>
      <c r="L4" s="535"/>
      <c r="M4" s="535"/>
      <c r="N4" s="535"/>
      <c r="O4" s="343">
        <v>1</v>
      </c>
      <c r="P4" s="343">
        <v>1</v>
      </c>
      <c r="Q4" s="343"/>
      <c r="R4" s="379">
        <f ca="1">VLOOKUP($P$4&amp;$O$4,$A$57:$S$83,14,FALSE)</f>
        <v>102</v>
      </c>
      <c r="S4" s="379">
        <f ca="1">VLOOKUP($P$4&amp;$O$4,$A$57:$S$83,15,FALSE)</f>
        <v>5807</v>
      </c>
      <c r="T4" s="379">
        <f ca="1">VLOOKUP($P$4&amp;$O$4,$A$57:$S$83,16,FALSE)</f>
        <v>358</v>
      </c>
      <c r="U4" s="379">
        <f ca="1">VLOOKUP($P$4&amp;$O$4,$A$57:$S$83,17,FALSE)</f>
        <v>20</v>
      </c>
      <c r="V4" s="379">
        <f ca="1">VLOOKUP($P$4&amp;$O$4,$A$57:$S$83,18,FALSE)</f>
        <v>23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8</v>
      </c>
      <c r="H5" s="534">
        <f>Dashboard!$T$5</f>
        <v>45579</v>
      </c>
      <c r="I5" s="534"/>
      <c r="J5" s="534"/>
      <c r="K5" s="534"/>
      <c r="L5" s="534"/>
      <c r="M5" s="534"/>
      <c r="N5" s="534"/>
      <c r="O5" s="343">
        <f>O4</f>
        <v>1</v>
      </c>
      <c r="P5" s="343">
        <v>2</v>
      </c>
      <c r="Q5" s="343"/>
      <c r="R5" s="379">
        <f ca="1">VLOOKUP($P$5&amp;$O$5,$A$57:$S$83,14,FALSE)</f>
        <v>57</v>
      </c>
      <c r="S5" s="379">
        <f ca="1">VLOOKUP($P$5&amp;$O$5,$A$57:$S$83,15,FALSE)</f>
        <v>5386</v>
      </c>
      <c r="T5" s="379">
        <f ca="1">VLOOKUP($P$5&amp;$O$5,$A$57:$S$83,16,FALSE)</f>
        <v>318</v>
      </c>
      <c r="U5" s="379">
        <f ca="1">VLOOKUP($P$5&amp;$O$5,$A$57:$S$83,17,FALSE)</f>
        <v>16</v>
      </c>
      <c r="V5" s="379">
        <f ca="1">VLOOKUP($P$5&amp;$O$5,$A$57:$S$83,18,FALSE)</f>
        <v>30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6" t="str">
        <f>Dashboard!G10</f>
        <v>Northbound</v>
      </c>
      <c r="C9" s="537"/>
      <c r="D9" s="537"/>
      <c r="E9" s="537"/>
      <c r="F9" s="537"/>
      <c r="G9" s="537"/>
      <c r="H9" s="538"/>
      <c r="I9" s="8"/>
      <c r="J9" s="536" t="str">
        <f>Dashboard!G11</f>
        <v>Southbound</v>
      </c>
      <c r="K9" s="537"/>
      <c r="L9" s="537"/>
      <c r="M9" s="537"/>
      <c r="N9" s="537"/>
      <c r="O9" s="537"/>
      <c r="P9" s="538"/>
      <c r="Q9" s="8"/>
      <c r="R9" s="536" t="s">
        <v>15</v>
      </c>
      <c r="S9" s="537"/>
      <c r="T9" s="537"/>
      <c r="U9" s="537"/>
      <c r="V9" s="537"/>
      <c r="W9" s="537"/>
      <c r="X9" s="538"/>
    </row>
    <row r="10" spans="1:24" ht="27.75" customHeight="1" x14ac:dyDescent="0.35">
      <c r="B10" s="52" t="s">
        <v>77</v>
      </c>
      <c r="C10" s="180" t="s">
        <v>78</v>
      </c>
      <c r="D10" s="181" t="s">
        <v>79</v>
      </c>
      <c r="E10" s="53" t="s">
        <v>80</v>
      </c>
      <c r="F10" s="54" t="s">
        <v>81</v>
      </c>
      <c r="G10" s="55" t="s">
        <v>76</v>
      </c>
      <c r="H10" s="56" t="s">
        <v>69</v>
      </c>
      <c r="I10" s="58"/>
      <c r="J10" s="52" t="s">
        <v>77</v>
      </c>
      <c r="K10" s="180" t="s">
        <v>78</v>
      </c>
      <c r="L10" s="181" t="s">
        <v>79</v>
      </c>
      <c r="M10" s="53" t="s">
        <v>80</v>
      </c>
      <c r="N10" s="54" t="s">
        <v>81</v>
      </c>
      <c r="O10" s="55" t="s">
        <v>76</v>
      </c>
      <c r="P10" s="57" t="s">
        <v>69</v>
      </c>
      <c r="Q10" s="272"/>
      <c r="R10" s="52" t="s">
        <v>77</v>
      </c>
      <c r="S10" s="180" t="s">
        <v>78</v>
      </c>
      <c r="T10" s="181" t="s">
        <v>79</v>
      </c>
      <c r="U10" s="53" t="s">
        <v>80</v>
      </c>
      <c r="V10" s="54" t="s">
        <v>81</v>
      </c>
      <c r="W10" s="55" t="s">
        <v>76</v>
      </c>
      <c r="X10" s="57" t="s">
        <v>69</v>
      </c>
    </row>
    <row r="11" spans="1:24" x14ac:dyDescent="0.35">
      <c r="B11" s="48" t="s">
        <v>61</v>
      </c>
      <c r="C11" s="101">
        <f ca="1">E57</f>
        <v>102</v>
      </c>
      <c r="D11" s="102">
        <f t="shared" ref="D11:H11" ca="1" si="0">F57</f>
        <v>5807</v>
      </c>
      <c r="E11" s="102">
        <f t="shared" ca="1" si="0"/>
        <v>358</v>
      </c>
      <c r="F11" s="102">
        <f t="shared" ca="1" si="0"/>
        <v>20</v>
      </c>
      <c r="G11" s="103">
        <f t="shared" ca="1" si="0"/>
        <v>23</v>
      </c>
      <c r="H11" s="266">
        <f t="shared" ca="1" si="0"/>
        <v>6310</v>
      </c>
      <c r="I11" s="59"/>
      <c r="J11" s="48" t="s">
        <v>61</v>
      </c>
      <c r="K11" s="101">
        <f ca="1">E66</f>
        <v>57</v>
      </c>
      <c r="L11" s="102">
        <f t="shared" ref="L11:P11" ca="1" si="1">F66</f>
        <v>5386</v>
      </c>
      <c r="M11" s="102">
        <f t="shared" ca="1" si="1"/>
        <v>318</v>
      </c>
      <c r="N11" s="102">
        <f t="shared" ca="1" si="1"/>
        <v>16</v>
      </c>
      <c r="O11" s="103">
        <f t="shared" ca="1" si="1"/>
        <v>30</v>
      </c>
      <c r="P11" s="266">
        <f t="shared" ca="1" si="1"/>
        <v>5807</v>
      </c>
      <c r="Q11" s="59"/>
      <c r="R11" s="48" t="s">
        <v>61</v>
      </c>
      <c r="S11" s="101">
        <f ca="1">E75</f>
        <v>159</v>
      </c>
      <c r="T11" s="102">
        <f t="shared" ref="T11:X11" ca="1" si="2">F75</f>
        <v>11193</v>
      </c>
      <c r="U11" s="102">
        <f t="shared" ca="1" si="2"/>
        <v>676</v>
      </c>
      <c r="V11" s="102">
        <f t="shared" ca="1" si="2"/>
        <v>36</v>
      </c>
      <c r="W11" s="103">
        <f t="shared" ca="1" si="2"/>
        <v>53</v>
      </c>
      <c r="X11" s="266">
        <f t="shared" ca="1" si="2"/>
        <v>12117</v>
      </c>
    </row>
    <row r="12" spans="1:24" x14ac:dyDescent="0.35">
      <c r="B12" s="48" t="s">
        <v>62</v>
      </c>
      <c r="C12" s="104">
        <f t="shared" ref="C12:C19" ca="1" si="3">E58</f>
        <v>99</v>
      </c>
      <c r="D12" s="105">
        <f t="shared" ref="D12:D19" ca="1" si="4">F58</f>
        <v>5941</v>
      </c>
      <c r="E12" s="105">
        <f t="shared" ref="E12:E19" ca="1" si="5">G58</f>
        <v>371</v>
      </c>
      <c r="F12" s="105">
        <f t="shared" ref="F12:F19" ca="1" si="6">H58</f>
        <v>3</v>
      </c>
      <c r="G12" s="106">
        <f t="shared" ref="G12:G19" ca="1" si="7">I58</f>
        <v>21</v>
      </c>
      <c r="H12" s="266">
        <f t="shared" ref="H12:H19" ca="1" si="8">J58</f>
        <v>6435</v>
      </c>
      <c r="I12" s="59"/>
      <c r="J12" s="48" t="s">
        <v>62</v>
      </c>
      <c r="K12" s="104">
        <f t="shared" ref="K12:K19" ca="1" si="9">E67</f>
        <v>64</v>
      </c>
      <c r="L12" s="105">
        <f t="shared" ref="L12:L19" ca="1" si="10">F67</f>
        <v>5596</v>
      </c>
      <c r="M12" s="105">
        <f t="shared" ref="M12:M19" ca="1" si="11">G67</f>
        <v>362</v>
      </c>
      <c r="N12" s="105">
        <f t="shared" ref="N12:N19" ca="1" si="12">H67</f>
        <v>11</v>
      </c>
      <c r="O12" s="106">
        <f t="shared" ref="O12:O19" ca="1" si="13">I67</f>
        <v>25</v>
      </c>
      <c r="P12" s="266">
        <f t="shared" ref="P12:P19" ca="1" si="14">J67</f>
        <v>6058</v>
      </c>
      <c r="Q12" s="59"/>
      <c r="R12" s="48" t="s">
        <v>62</v>
      </c>
      <c r="S12" s="104">
        <f t="shared" ref="S12:S19" ca="1" si="15">E76</f>
        <v>163</v>
      </c>
      <c r="T12" s="105">
        <f t="shared" ref="T12:T19" ca="1" si="16">F76</f>
        <v>11537</v>
      </c>
      <c r="U12" s="105">
        <f t="shared" ref="U12:U19" ca="1" si="17">G76</f>
        <v>733</v>
      </c>
      <c r="V12" s="105">
        <f t="shared" ref="V12:V19" ca="1" si="18">H76</f>
        <v>14</v>
      </c>
      <c r="W12" s="106">
        <f t="shared" ref="W12:W19" ca="1" si="19">I76</f>
        <v>46</v>
      </c>
      <c r="X12" s="266">
        <f t="shared" ref="X12:X19" ca="1" si="20">J76</f>
        <v>12493</v>
      </c>
    </row>
    <row r="13" spans="1:24" x14ac:dyDescent="0.35">
      <c r="B13" s="48" t="s">
        <v>63</v>
      </c>
      <c r="C13" s="104">
        <f t="shared" ca="1" si="3"/>
        <v>86</v>
      </c>
      <c r="D13" s="105">
        <f t="shared" ca="1" si="4"/>
        <v>6191</v>
      </c>
      <c r="E13" s="105">
        <f t="shared" ca="1" si="5"/>
        <v>462</v>
      </c>
      <c r="F13" s="105">
        <f t="shared" ca="1" si="6"/>
        <v>8</v>
      </c>
      <c r="G13" s="106">
        <f t="shared" ca="1" si="7"/>
        <v>23</v>
      </c>
      <c r="H13" s="266">
        <f t="shared" ca="1" si="8"/>
        <v>6770</v>
      </c>
      <c r="I13" s="59"/>
      <c r="J13" s="48" t="s">
        <v>63</v>
      </c>
      <c r="K13" s="104">
        <f t="shared" ca="1" si="9"/>
        <v>65</v>
      </c>
      <c r="L13" s="105">
        <f t="shared" ca="1" si="10"/>
        <v>5656</v>
      </c>
      <c r="M13" s="105">
        <f t="shared" ca="1" si="11"/>
        <v>352</v>
      </c>
      <c r="N13" s="105">
        <f t="shared" ca="1" si="12"/>
        <v>14</v>
      </c>
      <c r="O13" s="106">
        <f t="shared" ca="1" si="13"/>
        <v>30</v>
      </c>
      <c r="P13" s="266">
        <f t="shared" ca="1" si="14"/>
        <v>6117</v>
      </c>
      <c r="Q13" s="59"/>
      <c r="R13" s="48" t="s">
        <v>63</v>
      </c>
      <c r="S13" s="104">
        <f t="shared" ca="1" si="15"/>
        <v>151</v>
      </c>
      <c r="T13" s="105">
        <f t="shared" ca="1" si="16"/>
        <v>11847</v>
      </c>
      <c r="U13" s="105">
        <f t="shared" ca="1" si="17"/>
        <v>814</v>
      </c>
      <c r="V13" s="105">
        <f t="shared" ca="1" si="18"/>
        <v>22</v>
      </c>
      <c r="W13" s="106">
        <f t="shared" ca="1" si="19"/>
        <v>53</v>
      </c>
      <c r="X13" s="266">
        <f t="shared" ca="1" si="20"/>
        <v>12887</v>
      </c>
    </row>
    <row r="14" spans="1:24" x14ac:dyDescent="0.35">
      <c r="B14" s="48" t="s">
        <v>64</v>
      </c>
      <c r="C14" s="104">
        <f t="shared" ca="1" si="3"/>
        <v>105</v>
      </c>
      <c r="D14" s="105">
        <f t="shared" ca="1" si="4"/>
        <v>6368</v>
      </c>
      <c r="E14" s="105">
        <f t="shared" ca="1" si="5"/>
        <v>436</v>
      </c>
      <c r="F14" s="105">
        <f t="shared" ca="1" si="6"/>
        <v>11</v>
      </c>
      <c r="G14" s="106">
        <f t="shared" ca="1" si="7"/>
        <v>12</v>
      </c>
      <c r="H14" s="266">
        <f t="shared" ca="1" si="8"/>
        <v>6932</v>
      </c>
      <c r="I14" s="59"/>
      <c r="J14" s="48" t="s">
        <v>64</v>
      </c>
      <c r="K14" s="104">
        <f t="shared" ca="1" si="9"/>
        <v>72</v>
      </c>
      <c r="L14" s="105">
        <f t="shared" ca="1" si="10"/>
        <v>5642</v>
      </c>
      <c r="M14" s="105">
        <f t="shared" ca="1" si="11"/>
        <v>348</v>
      </c>
      <c r="N14" s="105">
        <f t="shared" ca="1" si="12"/>
        <v>11</v>
      </c>
      <c r="O14" s="106">
        <f t="shared" ca="1" si="13"/>
        <v>25</v>
      </c>
      <c r="P14" s="266">
        <f t="shared" ca="1" si="14"/>
        <v>6098</v>
      </c>
      <c r="Q14" s="59"/>
      <c r="R14" s="48" t="s">
        <v>64</v>
      </c>
      <c r="S14" s="104">
        <f t="shared" ca="1" si="15"/>
        <v>177</v>
      </c>
      <c r="T14" s="105">
        <f t="shared" ca="1" si="16"/>
        <v>12010</v>
      </c>
      <c r="U14" s="105">
        <f t="shared" ca="1" si="17"/>
        <v>784</v>
      </c>
      <c r="V14" s="105">
        <f t="shared" ca="1" si="18"/>
        <v>22</v>
      </c>
      <c r="W14" s="106">
        <f t="shared" ca="1" si="19"/>
        <v>37</v>
      </c>
      <c r="X14" s="266">
        <f t="shared" ca="1" si="20"/>
        <v>13030</v>
      </c>
    </row>
    <row r="15" spans="1:24" x14ac:dyDescent="0.35">
      <c r="B15" s="48" t="s">
        <v>65</v>
      </c>
      <c r="C15" s="104">
        <f t="shared" ca="1" si="3"/>
        <v>103</v>
      </c>
      <c r="D15" s="105">
        <f t="shared" ca="1" si="4"/>
        <v>6603</v>
      </c>
      <c r="E15" s="105">
        <f t="shared" ca="1" si="5"/>
        <v>384</v>
      </c>
      <c r="F15" s="105">
        <f t="shared" ca="1" si="6"/>
        <v>23</v>
      </c>
      <c r="G15" s="106">
        <f t="shared" ca="1" si="7"/>
        <v>18</v>
      </c>
      <c r="H15" s="266">
        <f t="shared" ca="1" si="8"/>
        <v>7131</v>
      </c>
      <c r="I15" s="59"/>
      <c r="J15" s="48" t="s">
        <v>65</v>
      </c>
      <c r="K15" s="104">
        <f t="shared" ca="1" si="9"/>
        <v>77</v>
      </c>
      <c r="L15" s="105">
        <f t="shared" ca="1" si="10"/>
        <v>5835</v>
      </c>
      <c r="M15" s="105">
        <f t="shared" ca="1" si="11"/>
        <v>341</v>
      </c>
      <c r="N15" s="105">
        <f t="shared" ca="1" si="12"/>
        <v>24</v>
      </c>
      <c r="O15" s="106">
        <f t="shared" ca="1" si="13"/>
        <v>24</v>
      </c>
      <c r="P15" s="266">
        <f t="shared" ca="1" si="14"/>
        <v>6301</v>
      </c>
      <c r="Q15" s="59"/>
      <c r="R15" s="48" t="s">
        <v>65</v>
      </c>
      <c r="S15" s="104">
        <f t="shared" ca="1" si="15"/>
        <v>180</v>
      </c>
      <c r="T15" s="105">
        <f t="shared" ca="1" si="16"/>
        <v>12438</v>
      </c>
      <c r="U15" s="105">
        <f t="shared" ca="1" si="17"/>
        <v>725</v>
      </c>
      <c r="V15" s="105">
        <f t="shared" ca="1" si="18"/>
        <v>47</v>
      </c>
      <c r="W15" s="106">
        <f t="shared" ca="1" si="19"/>
        <v>42</v>
      </c>
      <c r="X15" s="266">
        <f t="shared" ca="1" si="20"/>
        <v>13432</v>
      </c>
    </row>
    <row r="16" spans="1:24" x14ac:dyDescent="0.35">
      <c r="B16" s="48" t="s">
        <v>66</v>
      </c>
      <c r="C16" s="104">
        <f t="shared" ca="1" si="3"/>
        <v>82</v>
      </c>
      <c r="D16" s="105">
        <f t="shared" ca="1" si="4"/>
        <v>6285</v>
      </c>
      <c r="E16" s="105">
        <f t="shared" ca="1" si="5"/>
        <v>185</v>
      </c>
      <c r="F16" s="105">
        <f t="shared" ca="1" si="6"/>
        <v>17</v>
      </c>
      <c r="G16" s="106">
        <f t="shared" ca="1" si="7"/>
        <v>12</v>
      </c>
      <c r="H16" s="266">
        <f t="shared" ca="1" si="8"/>
        <v>6581</v>
      </c>
      <c r="I16" s="59"/>
      <c r="J16" s="48" t="s">
        <v>66</v>
      </c>
      <c r="K16" s="104">
        <f t="shared" ca="1" si="9"/>
        <v>66</v>
      </c>
      <c r="L16" s="105">
        <f t="shared" ca="1" si="10"/>
        <v>5200</v>
      </c>
      <c r="M16" s="105">
        <f t="shared" ca="1" si="11"/>
        <v>150</v>
      </c>
      <c r="N16" s="105">
        <f t="shared" ca="1" si="12"/>
        <v>15</v>
      </c>
      <c r="O16" s="106">
        <f t="shared" ca="1" si="13"/>
        <v>15</v>
      </c>
      <c r="P16" s="266">
        <f t="shared" ca="1" si="14"/>
        <v>5446</v>
      </c>
      <c r="Q16" s="59"/>
      <c r="R16" s="48" t="s">
        <v>66</v>
      </c>
      <c r="S16" s="104">
        <f t="shared" ca="1" si="15"/>
        <v>148</v>
      </c>
      <c r="T16" s="105">
        <f t="shared" ca="1" si="16"/>
        <v>11485</v>
      </c>
      <c r="U16" s="105">
        <f t="shared" ca="1" si="17"/>
        <v>335</v>
      </c>
      <c r="V16" s="105">
        <f t="shared" ca="1" si="18"/>
        <v>32</v>
      </c>
      <c r="W16" s="106">
        <f t="shared" ca="1" si="19"/>
        <v>27</v>
      </c>
      <c r="X16" s="266">
        <f t="shared" ca="1" si="20"/>
        <v>12027</v>
      </c>
    </row>
    <row r="17" spans="2:24" x14ac:dyDescent="0.35">
      <c r="B17" s="48" t="s">
        <v>67</v>
      </c>
      <c r="C17" s="107">
        <f t="shared" ca="1" si="3"/>
        <v>48</v>
      </c>
      <c r="D17" s="108">
        <f t="shared" ca="1" si="4"/>
        <v>4585</v>
      </c>
      <c r="E17" s="108">
        <f t="shared" ca="1" si="5"/>
        <v>112</v>
      </c>
      <c r="F17" s="108">
        <f t="shared" ca="1" si="6"/>
        <v>29</v>
      </c>
      <c r="G17" s="109">
        <f t="shared" ca="1" si="7"/>
        <v>4</v>
      </c>
      <c r="H17" s="266">
        <f t="shared" ca="1" si="8"/>
        <v>4778</v>
      </c>
      <c r="I17" s="59"/>
      <c r="J17" s="48" t="s">
        <v>67</v>
      </c>
      <c r="K17" s="107">
        <f t="shared" ca="1" si="9"/>
        <v>42</v>
      </c>
      <c r="L17" s="108">
        <f t="shared" ca="1" si="10"/>
        <v>4101</v>
      </c>
      <c r="M17" s="108">
        <f t="shared" ca="1" si="11"/>
        <v>102</v>
      </c>
      <c r="N17" s="108">
        <f t="shared" ca="1" si="12"/>
        <v>7</v>
      </c>
      <c r="O17" s="109">
        <f t="shared" ca="1" si="13"/>
        <v>6</v>
      </c>
      <c r="P17" s="266">
        <f t="shared" ca="1" si="14"/>
        <v>4258</v>
      </c>
      <c r="Q17" s="59"/>
      <c r="R17" s="48" t="s">
        <v>67</v>
      </c>
      <c r="S17" s="107">
        <f t="shared" ca="1" si="15"/>
        <v>90</v>
      </c>
      <c r="T17" s="108">
        <f t="shared" ca="1" si="16"/>
        <v>8686</v>
      </c>
      <c r="U17" s="108">
        <f t="shared" ca="1" si="17"/>
        <v>214</v>
      </c>
      <c r="V17" s="108">
        <f t="shared" ca="1" si="18"/>
        <v>36</v>
      </c>
      <c r="W17" s="109">
        <f t="shared" ca="1" si="19"/>
        <v>10</v>
      </c>
      <c r="X17" s="266">
        <f t="shared" ca="1" si="20"/>
        <v>9036</v>
      </c>
    </row>
    <row r="18" spans="2:24" x14ac:dyDescent="0.35">
      <c r="B18" s="49" t="s">
        <v>82</v>
      </c>
      <c r="C18" s="267">
        <f t="shared" ca="1" si="3"/>
        <v>98.999999999999986</v>
      </c>
      <c r="D18" s="268">
        <f t="shared" ca="1" si="4"/>
        <v>6181.9999999999973</v>
      </c>
      <c r="E18" s="268">
        <f t="shared" ca="1" si="5"/>
        <v>402.2000000000001</v>
      </c>
      <c r="F18" s="269">
        <f t="shared" ca="1" si="6"/>
        <v>12.999999999999989</v>
      </c>
      <c r="G18" s="270">
        <f t="shared" ca="1" si="7"/>
        <v>19.400000000000002</v>
      </c>
      <c r="H18" s="271">
        <f t="shared" ca="1" si="8"/>
        <v>6715.6000000000013</v>
      </c>
      <c r="I18" s="59"/>
      <c r="J18" s="49" t="s">
        <v>82</v>
      </c>
      <c r="K18" s="267">
        <f t="shared" ca="1" si="9"/>
        <v>66.999999999999986</v>
      </c>
      <c r="L18" s="268">
        <f t="shared" ca="1" si="10"/>
        <v>5623</v>
      </c>
      <c r="M18" s="268">
        <f t="shared" ca="1" si="11"/>
        <v>344.20000000000005</v>
      </c>
      <c r="N18" s="269">
        <f t="shared" ca="1" si="12"/>
        <v>15.199999999999994</v>
      </c>
      <c r="O18" s="270">
        <f t="shared" ca="1" si="13"/>
        <v>26.799999999999994</v>
      </c>
      <c r="P18" s="271">
        <f t="shared" ca="1" si="14"/>
        <v>6076.1999999999989</v>
      </c>
      <c r="Q18" s="59"/>
      <c r="R18" s="49" t="s">
        <v>82</v>
      </c>
      <c r="S18" s="267">
        <f t="shared" ca="1" si="15"/>
        <v>166.00000000000003</v>
      </c>
      <c r="T18" s="268">
        <f t="shared" ca="1" si="16"/>
        <v>11805</v>
      </c>
      <c r="U18" s="268">
        <f t="shared" ca="1" si="17"/>
        <v>746.4</v>
      </c>
      <c r="V18" s="269">
        <f t="shared" ca="1" si="18"/>
        <v>28.199999999999982</v>
      </c>
      <c r="W18" s="270">
        <f t="shared" ca="1" si="19"/>
        <v>46.20000000000001</v>
      </c>
      <c r="X18" s="271">
        <f t="shared" ca="1" si="20"/>
        <v>12791.799999999997</v>
      </c>
    </row>
    <row r="19" spans="2:24" x14ac:dyDescent="0.35">
      <c r="B19" s="50" t="s">
        <v>83</v>
      </c>
      <c r="C19" s="267">
        <f t="shared" ca="1" si="3"/>
        <v>89.285714285714249</v>
      </c>
      <c r="D19" s="268">
        <f t="shared" ca="1" si="4"/>
        <v>5968.5714285714257</v>
      </c>
      <c r="E19" s="268">
        <f t="shared" ca="1" si="5"/>
        <v>329.71428571428584</v>
      </c>
      <c r="F19" s="269">
        <f t="shared" ca="1" si="6"/>
        <v>15.857142857142854</v>
      </c>
      <c r="G19" s="270">
        <f t="shared" ca="1" si="7"/>
        <v>16.142857142857146</v>
      </c>
      <c r="H19" s="271">
        <f t="shared" ca="1" si="8"/>
        <v>6419.5714285714275</v>
      </c>
      <c r="I19" s="59"/>
      <c r="J19" s="50" t="s">
        <v>83</v>
      </c>
      <c r="K19" s="267">
        <f t="shared" ca="1" si="9"/>
        <v>63.28571428571427</v>
      </c>
      <c r="L19" s="268">
        <f t="shared" ca="1" si="10"/>
        <v>5345.142857142856</v>
      </c>
      <c r="M19" s="268">
        <f t="shared" ca="1" si="11"/>
        <v>281.85714285714283</v>
      </c>
      <c r="N19" s="269">
        <f t="shared" ca="1" si="12"/>
        <v>14</v>
      </c>
      <c r="O19" s="270">
        <f t="shared" ca="1" si="13"/>
        <v>22.142857142857135</v>
      </c>
      <c r="P19" s="271">
        <f t="shared" ca="1" si="14"/>
        <v>5726.4285714285716</v>
      </c>
      <c r="Q19" s="59"/>
      <c r="R19" s="50" t="s">
        <v>83</v>
      </c>
      <c r="S19" s="267">
        <f t="shared" ca="1" si="15"/>
        <v>152.57142857142853</v>
      </c>
      <c r="T19" s="268">
        <f t="shared" ca="1" si="16"/>
        <v>11313.714285714279</v>
      </c>
      <c r="U19" s="268">
        <f t="shared" ca="1" si="17"/>
        <v>611.57142857142867</v>
      </c>
      <c r="V19" s="269">
        <f t="shared" ca="1" si="18"/>
        <v>29.857142857142843</v>
      </c>
      <c r="W19" s="270">
        <f t="shared" ca="1" si="19"/>
        <v>38.285714285714278</v>
      </c>
      <c r="X19" s="271">
        <f t="shared" ca="1" si="20"/>
        <v>12146</v>
      </c>
    </row>
    <row r="21" spans="2:24" x14ac:dyDescent="0.35">
      <c r="B21" s="562"/>
      <c r="C21" s="562"/>
      <c r="D21" s="562"/>
      <c r="E21" s="562"/>
      <c r="F21" s="562"/>
      <c r="G21" s="562"/>
      <c r="H21" s="562"/>
      <c r="S21" s="8">
        <f ca="1">SUMPRODUCT(VALUE(0&amp;SUBSTITUTE(SUBSTITUTE(S11:S17,"*",""),"-","")))</f>
        <v>1068</v>
      </c>
      <c r="T21" s="8">
        <f t="shared" ref="T21:W21" ca="1" si="21">SUMPRODUCT(VALUE(0&amp;SUBSTITUTE(SUBSTITUTE(T11:T17,"*",""),"-","")))</f>
        <v>79196</v>
      </c>
      <c r="U21" s="8">
        <f t="shared" ca="1" si="21"/>
        <v>4281</v>
      </c>
      <c r="V21" s="8">
        <f t="shared" ca="1" si="21"/>
        <v>209</v>
      </c>
      <c r="W21" s="8">
        <f t="shared" ca="1" si="21"/>
        <v>268</v>
      </c>
      <c r="X21" s="8">
        <f ca="1">SUMPRODUCT(VALUE(0&amp;SUBSTITUTE(SUBSTITUTE(X11:X17,"*",""),"-","")))</f>
        <v>85022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62"/>
      <c r="C33" s="562"/>
      <c r="D33" s="562"/>
      <c r="E33" s="562"/>
      <c r="F33" s="562"/>
      <c r="G33" s="562"/>
      <c r="H33" s="562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78</v>
      </c>
      <c r="F56" s="8" t="s">
        <v>84</v>
      </c>
      <c r="G56" s="8" t="s">
        <v>85</v>
      </c>
      <c r="H56" s="8" t="s">
        <v>81</v>
      </c>
      <c r="I56" s="8" t="s">
        <v>76</v>
      </c>
      <c r="J56" s="8" t="s">
        <v>69</v>
      </c>
      <c r="K56" s="8"/>
      <c r="L56" s="8"/>
      <c r="M56" s="8"/>
      <c r="N56" s="8" t="s">
        <v>78</v>
      </c>
      <c r="O56" s="8" t="s">
        <v>84</v>
      </c>
      <c r="P56" s="8" t="s">
        <v>85</v>
      </c>
      <c r="Q56" s="8" t="s">
        <v>81</v>
      </c>
      <c r="R56" s="8" t="s">
        <v>76</v>
      </c>
      <c r="S56" s="8" t="s">
        <v>69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61</v>
      </c>
      <c r="E57" s="186">
        <f ca="1">OFFSET(Values!$D$248,$K57*102,($B57-1)*14)</f>
        <v>102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5807</v>
      </c>
      <c r="G57" s="186">
        <f ca="1">OFFSET(Values!$G$248,$K57*102,($B57-1)*14)</f>
        <v>358</v>
      </c>
      <c r="H57" s="186">
        <f ca="1">OFFSET(Values!$H$248,$K57*102,($B57-1)*14)</f>
        <v>20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23</v>
      </c>
      <c r="J57" s="186">
        <f ca="1">OFFSET(Values!$C$248,$K57*102,($B57-1)*14)</f>
        <v>6310</v>
      </c>
      <c r="K57" s="8">
        <v>0</v>
      </c>
      <c r="L57" s="8"/>
      <c r="M57" s="8" t="s">
        <v>61</v>
      </c>
      <c r="N57" s="186">
        <f ca="1">IFERROR(VALUE(0&amp;SUBSTITUTE(E57,"*","")),"-")</f>
        <v>102</v>
      </c>
      <c r="O57" s="186">
        <f t="shared" ref="O57:S72" ca="1" si="22">IFERROR(VALUE(0&amp;SUBSTITUTE(F57,"*","")),"-")</f>
        <v>5807</v>
      </c>
      <c r="P57" s="186">
        <f t="shared" ca="1" si="22"/>
        <v>358</v>
      </c>
      <c r="Q57" s="186">
        <f t="shared" ca="1" si="22"/>
        <v>20</v>
      </c>
      <c r="R57" s="186">
        <f t="shared" ca="1" si="22"/>
        <v>23</v>
      </c>
      <c r="S57" s="186">
        <f t="shared" ca="1" si="22"/>
        <v>6310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62</v>
      </c>
      <c r="E58" s="186">
        <f ca="1">OFFSET(Values!$D$248,$K58*102,($B58-1)*14)</f>
        <v>99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5941</v>
      </c>
      <c r="G58" s="186">
        <f ca="1">OFFSET(Values!$G$248,$K58*102,($B58-1)*14)</f>
        <v>371</v>
      </c>
      <c r="H58" s="186">
        <f ca="1">OFFSET(Values!$H$248,$K58*102,($B58-1)*14)</f>
        <v>3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21</v>
      </c>
      <c r="J58" s="186">
        <f ca="1">OFFSET(Values!$C$248,$K58*102,($B58-1)*14)</f>
        <v>6435</v>
      </c>
      <c r="K58" s="8">
        <v>1</v>
      </c>
      <c r="L58" s="8"/>
      <c r="M58" s="8" t="s">
        <v>62</v>
      </c>
      <c r="N58" s="186">
        <f t="shared" ref="N58:S83" ca="1" si="24">IFERROR(VALUE(0&amp;SUBSTITUTE(E58,"*","")),"-")</f>
        <v>99</v>
      </c>
      <c r="O58" s="186">
        <f t="shared" ca="1" si="22"/>
        <v>5941</v>
      </c>
      <c r="P58" s="186">
        <f t="shared" ca="1" si="22"/>
        <v>371</v>
      </c>
      <c r="Q58" s="186">
        <f t="shared" ca="1" si="22"/>
        <v>3</v>
      </c>
      <c r="R58" s="186">
        <f t="shared" ca="1" si="22"/>
        <v>21</v>
      </c>
      <c r="S58" s="186">
        <f t="shared" ca="1" si="22"/>
        <v>6435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63</v>
      </c>
      <c r="E59" s="186">
        <f ca="1">OFFSET(Values!$D$248,$K59*102,($B59-1)*14)</f>
        <v>86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6191</v>
      </c>
      <c r="G59" s="186">
        <f ca="1">OFFSET(Values!$G$248,$K59*102,($B59-1)*14)</f>
        <v>462</v>
      </c>
      <c r="H59" s="186">
        <f ca="1">OFFSET(Values!$H$248,$K59*102,($B59-1)*14)</f>
        <v>8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23</v>
      </c>
      <c r="J59" s="186">
        <f ca="1">OFFSET(Values!$C$248,$K59*102,($B59-1)*14)</f>
        <v>6770</v>
      </c>
      <c r="K59" s="8">
        <v>2</v>
      </c>
      <c r="L59" s="8"/>
      <c r="M59" s="8" t="s">
        <v>63</v>
      </c>
      <c r="N59" s="186">
        <f t="shared" ca="1" si="24"/>
        <v>86</v>
      </c>
      <c r="O59" s="186">
        <f t="shared" ca="1" si="22"/>
        <v>6191</v>
      </c>
      <c r="P59" s="186">
        <f t="shared" ca="1" si="22"/>
        <v>462</v>
      </c>
      <c r="Q59" s="186">
        <f t="shared" ca="1" si="22"/>
        <v>8</v>
      </c>
      <c r="R59" s="186">
        <f t="shared" ca="1" si="22"/>
        <v>23</v>
      </c>
      <c r="S59" s="186">
        <f t="shared" ca="1" si="22"/>
        <v>6770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64</v>
      </c>
      <c r="E60" s="186">
        <f ca="1">OFFSET(Values!$D$248,$K60*102,($B60-1)*14)</f>
        <v>105</v>
      </c>
      <c r="F60" s="186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6368</v>
      </c>
      <c r="G60" s="186">
        <f ca="1">OFFSET(Values!$G$248,$K60*102,($B60-1)*14)</f>
        <v>436</v>
      </c>
      <c r="H60" s="186">
        <f ca="1">OFFSET(Values!$H$248,$K60*102,($B60-1)*14)</f>
        <v>11</v>
      </c>
      <c r="I60" s="443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12</v>
      </c>
      <c r="J60" s="186">
        <f ca="1">OFFSET(Values!$C$248,$K60*102,($B60-1)*14)</f>
        <v>6932</v>
      </c>
      <c r="K60" s="8">
        <v>3</v>
      </c>
      <c r="L60" s="8"/>
      <c r="M60" s="8" t="s">
        <v>64</v>
      </c>
      <c r="N60" s="186">
        <f t="shared" ca="1" si="24"/>
        <v>105</v>
      </c>
      <c r="O60" s="186">
        <f t="shared" ca="1" si="22"/>
        <v>6368</v>
      </c>
      <c r="P60" s="186">
        <f t="shared" ca="1" si="22"/>
        <v>436</v>
      </c>
      <c r="Q60" s="186">
        <f t="shared" ca="1" si="22"/>
        <v>11</v>
      </c>
      <c r="R60" s="186">
        <f t="shared" ca="1" si="22"/>
        <v>12</v>
      </c>
      <c r="S60" s="186">
        <f t="shared" ca="1" si="22"/>
        <v>6932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65</v>
      </c>
      <c r="E61" s="186">
        <f ca="1">OFFSET(Values!$D$248,$K61*102,($B61-1)*14)</f>
        <v>103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6603</v>
      </c>
      <c r="G61" s="186">
        <f ca="1">OFFSET(Values!$G$248,$K61*102,($B61-1)*14)</f>
        <v>384</v>
      </c>
      <c r="H61" s="186">
        <f ca="1">OFFSET(Values!$H$248,$K61*102,($B61-1)*14)</f>
        <v>23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18</v>
      </c>
      <c r="J61" s="186">
        <f ca="1">OFFSET(Values!$C$248,$K61*102,($B61-1)*14)</f>
        <v>7131</v>
      </c>
      <c r="K61" s="8">
        <v>4</v>
      </c>
      <c r="L61" s="8"/>
      <c r="M61" s="8" t="s">
        <v>65</v>
      </c>
      <c r="N61" s="186">
        <f t="shared" ca="1" si="24"/>
        <v>103</v>
      </c>
      <c r="O61" s="186">
        <f t="shared" ca="1" si="22"/>
        <v>6603</v>
      </c>
      <c r="P61" s="186">
        <f t="shared" ca="1" si="22"/>
        <v>384</v>
      </c>
      <c r="Q61" s="186">
        <f t="shared" ca="1" si="22"/>
        <v>23</v>
      </c>
      <c r="R61" s="186">
        <f t="shared" ca="1" si="22"/>
        <v>18</v>
      </c>
      <c r="S61" s="186">
        <f t="shared" ca="1" si="22"/>
        <v>7131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66</v>
      </c>
      <c r="E62" s="186">
        <f ca="1">OFFSET(Values!$D$248,$K62*102,($B62-1)*14)</f>
        <v>82</v>
      </c>
      <c r="F62" s="186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6285</v>
      </c>
      <c r="G62" s="186">
        <f ca="1">OFFSET(Values!$G$248,$K62*102,($B62-1)*14)</f>
        <v>185</v>
      </c>
      <c r="H62" s="186">
        <f ca="1">OFFSET(Values!$H$248,$K62*102,($B62-1)*14)</f>
        <v>17</v>
      </c>
      <c r="I62" s="443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12</v>
      </c>
      <c r="J62" s="186">
        <f ca="1">OFFSET(Values!$C$248,$K62*102,($B62-1)*14)</f>
        <v>6581</v>
      </c>
      <c r="K62" s="8">
        <v>5</v>
      </c>
      <c r="L62" s="8"/>
      <c r="M62" s="8" t="s">
        <v>66</v>
      </c>
      <c r="N62" s="186">
        <f t="shared" ca="1" si="24"/>
        <v>82</v>
      </c>
      <c r="O62" s="186">
        <f t="shared" ca="1" si="22"/>
        <v>6285</v>
      </c>
      <c r="P62" s="186">
        <f t="shared" ca="1" si="22"/>
        <v>185</v>
      </c>
      <c r="Q62" s="186">
        <f t="shared" ca="1" si="22"/>
        <v>17</v>
      </c>
      <c r="R62" s="186">
        <f t="shared" ca="1" si="22"/>
        <v>12</v>
      </c>
      <c r="S62" s="186">
        <f t="shared" ca="1" si="22"/>
        <v>6581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67</v>
      </c>
      <c r="E63" s="186">
        <f ca="1">OFFSET(Values!$D$248,$K63*102,($B63-1)*14)</f>
        <v>48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4585</v>
      </c>
      <c r="G63" s="186">
        <f ca="1">OFFSET(Values!$G$248,$K63*102,($B63-1)*14)</f>
        <v>112</v>
      </c>
      <c r="H63" s="186">
        <f ca="1">OFFSET(Values!$H$248,$K63*102,($B63-1)*14)</f>
        <v>29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4</v>
      </c>
      <c r="J63" s="186">
        <f ca="1">OFFSET(Values!$C$248,$K63*102,($B63-1)*14)</f>
        <v>4778</v>
      </c>
      <c r="K63" s="8">
        <v>6</v>
      </c>
      <c r="L63" s="8"/>
      <c r="M63" s="8" t="s">
        <v>67</v>
      </c>
      <c r="N63" s="186">
        <f t="shared" ca="1" si="24"/>
        <v>48</v>
      </c>
      <c r="O63" s="186">
        <f t="shared" ca="1" si="22"/>
        <v>4585</v>
      </c>
      <c r="P63" s="186">
        <f t="shared" ca="1" si="22"/>
        <v>112</v>
      </c>
      <c r="Q63" s="186">
        <f t="shared" ca="1" si="22"/>
        <v>29</v>
      </c>
      <c r="R63" s="186">
        <f t="shared" ca="1" si="22"/>
        <v>4</v>
      </c>
      <c r="S63" s="186">
        <f t="shared" ca="1" si="22"/>
        <v>4778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82</v>
      </c>
      <c r="E64" s="186">
        <f ca="1">OFFSET(Values!$D$248,$K64*102,($B64-1)*14)</f>
        <v>98.999999999999986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6181.9999999999973</v>
      </c>
      <c r="G64" s="186">
        <f ca="1">OFFSET(Values!$G$248,$K64*102,($B64-1)*14)</f>
        <v>402.2000000000001</v>
      </c>
      <c r="H64" s="186">
        <f ca="1">OFFSET(Values!$H$248,$K64*102,($B64-1)*14)</f>
        <v>12.999999999999989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19.400000000000002</v>
      </c>
      <c r="J64" s="186">
        <f ca="1">OFFSET(Values!$C$248,$K64*102,($B64-1)*14)</f>
        <v>6715.6000000000013</v>
      </c>
      <c r="K64" s="8">
        <v>7</v>
      </c>
      <c r="L64" s="8"/>
      <c r="M64" s="8" t="s">
        <v>82</v>
      </c>
      <c r="N64" s="186">
        <f t="shared" ca="1" si="24"/>
        <v>99</v>
      </c>
      <c r="O64" s="186">
        <f t="shared" ca="1" si="22"/>
        <v>6182</v>
      </c>
      <c r="P64" s="186">
        <f t="shared" ca="1" si="22"/>
        <v>402.2</v>
      </c>
      <c r="Q64" s="186">
        <f t="shared" ca="1" si="22"/>
        <v>13</v>
      </c>
      <c r="R64" s="186">
        <f t="shared" ca="1" si="22"/>
        <v>19.399999999999999</v>
      </c>
      <c r="S64" s="186">
        <f t="shared" ca="1" si="22"/>
        <v>6715.6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83</v>
      </c>
      <c r="E65" s="186">
        <f ca="1">OFFSET(Values!$D$248,$K65*102,($B65-1)*14)</f>
        <v>89.285714285714249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5968.5714285714257</v>
      </c>
      <c r="G65" s="186">
        <f ca="1">OFFSET(Values!$G$248,$K65*102,($B65-1)*14)</f>
        <v>329.71428571428584</v>
      </c>
      <c r="H65" s="186">
        <f ca="1">OFFSET(Values!$H$248,$K65*102,($B65-1)*14)</f>
        <v>15.857142857142854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16.142857142857146</v>
      </c>
      <c r="J65" s="186">
        <f ca="1">OFFSET(Values!$C$248,$K65*102,($B65-1)*14)</f>
        <v>6419.5714285714275</v>
      </c>
      <c r="K65" s="8">
        <v>8</v>
      </c>
      <c r="L65" s="8"/>
      <c r="M65" s="8" t="s">
        <v>83</v>
      </c>
      <c r="N65" s="186">
        <f t="shared" ca="1" si="24"/>
        <v>89.285714285714207</v>
      </c>
      <c r="O65" s="186">
        <f t="shared" ca="1" si="22"/>
        <v>5968.5714285714303</v>
      </c>
      <c r="P65" s="186">
        <f t="shared" ca="1" si="22"/>
        <v>329.71428571428601</v>
      </c>
      <c r="Q65" s="186">
        <f t="shared" ca="1" si="22"/>
        <v>15.8571428571429</v>
      </c>
      <c r="R65" s="186">
        <f t="shared" ca="1" si="22"/>
        <v>16.1428571428571</v>
      </c>
      <c r="S65" s="186">
        <f t="shared" ca="1" si="22"/>
        <v>6419.5714285714303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61</v>
      </c>
      <c r="E66" s="186">
        <f ca="1">OFFSET(Values!$D$248,$K66*102,($B66-1)*14)</f>
        <v>57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5386</v>
      </c>
      <c r="G66" s="186">
        <f ca="1">OFFSET(Values!$G$248,$K66*102,($B66-1)*14)</f>
        <v>318</v>
      </c>
      <c r="H66" s="186">
        <f ca="1">OFFSET(Values!$H$248,$K66*102,($B66-1)*14)</f>
        <v>16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30</v>
      </c>
      <c r="J66" s="186">
        <f ca="1">OFFSET(Values!$C$248,$K66*102,($B66-1)*14)</f>
        <v>5807</v>
      </c>
      <c r="K66" s="8">
        <v>0</v>
      </c>
      <c r="L66" s="8"/>
      <c r="M66" s="8" t="s">
        <v>61</v>
      </c>
      <c r="N66" s="186">
        <f t="shared" ca="1" si="24"/>
        <v>57</v>
      </c>
      <c r="O66" s="186">
        <f t="shared" ca="1" si="22"/>
        <v>5386</v>
      </c>
      <c r="P66" s="186">
        <f t="shared" ca="1" si="22"/>
        <v>318</v>
      </c>
      <c r="Q66" s="186">
        <f t="shared" ca="1" si="22"/>
        <v>16</v>
      </c>
      <c r="R66" s="186">
        <f t="shared" ca="1" si="22"/>
        <v>30</v>
      </c>
      <c r="S66" s="186">
        <f t="shared" ca="1" si="22"/>
        <v>5807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62</v>
      </c>
      <c r="E67" s="186">
        <f ca="1">OFFSET(Values!$D$248,$K67*102,($B67-1)*14)</f>
        <v>64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5596</v>
      </c>
      <c r="G67" s="186">
        <f ca="1">OFFSET(Values!$G$248,$K67*102,($B67-1)*14)</f>
        <v>362</v>
      </c>
      <c r="H67" s="186">
        <f ca="1">OFFSET(Values!$H$248,$K67*102,($B67-1)*14)</f>
        <v>11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25</v>
      </c>
      <c r="J67" s="186">
        <f ca="1">OFFSET(Values!$C$248,$K67*102,($B67-1)*14)</f>
        <v>6058</v>
      </c>
      <c r="K67" s="8">
        <v>1</v>
      </c>
      <c r="L67" s="8"/>
      <c r="M67" s="8" t="s">
        <v>62</v>
      </c>
      <c r="N67" s="186">
        <f t="shared" ca="1" si="24"/>
        <v>64</v>
      </c>
      <c r="O67" s="186">
        <f t="shared" ca="1" si="22"/>
        <v>5596</v>
      </c>
      <c r="P67" s="186">
        <f t="shared" ca="1" si="22"/>
        <v>362</v>
      </c>
      <c r="Q67" s="186">
        <f t="shared" ca="1" si="22"/>
        <v>11</v>
      </c>
      <c r="R67" s="186">
        <f t="shared" ca="1" si="22"/>
        <v>25</v>
      </c>
      <c r="S67" s="186">
        <f t="shared" ca="1" si="22"/>
        <v>6058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63</v>
      </c>
      <c r="E68" s="186">
        <f ca="1">OFFSET(Values!$D$248,$K68*102,($B68-1)*14)</f>
        <v>65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5656</v>
      </c>
      <c r="G68" s="186">
        <f ca="1">OFFSET(Values!$G$248,$K68*102,($B68-1)*14)</f>
        <v>352</v>
      </c>
      <c r="H68" s="186">
        <f ca="1">OFFSET(Values!$H$248,$K68*102,($B68-1)*14)</f>
        <v>14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30</v>
      </c>
      <c r="J68" s="186">
        <f ca="1">OFFSET(Values!$C$248,$K68*102,($B68-1)*14)</f>
        <v>6117</v>
      </c>
      <c r="K68" s="8">
        <v>2</v>
      </c>
      <c r="L68" s="8"/>
      <c r="M68" s="8" t="s">
        <v>63</v>
      </c>
      <c r="N68" s="186">
        <f t="shared" ca="1" si="24"/>
        <v>65</v>
      </c>
      <c r="O68" s="186">
        <f t="shared" ca="1" si="22"/>
        <v>5656</v>
      </c>
      <c r="P68" s="186">
        <f t="shared" ca="1" si="22"/>
        <v>352</v>
      </c>
      <c r="Q68" s="186">
        <f t="shared" ca="1" si="22"/>
        <v>14</v>
      </c>
      <c r="R68" s="186">
        <f t="shared" ca="1" si="22"/>
        <v>30</v>
      </c>
      <c r="S68" s="186">
        <f t="shared" ca="1" si="22"/>
        <v>6117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64</v>
      </c>
      <c r="E69" s="186">
        <f ca="1">OFFSET(Values!$D$248,$K69*102,($B69-1)*14)</f>
        <v>72</v>
      </c>
      <c r="F69" s="186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5642</v>
      </c>
      <c r="G69" s="186">
        <f ca="1">OFFSET(Values!$G$248,$K69*102,($B69-1)*14)</f>
        <v>348</v>
      </c>
      <c r="H69" s="186">
        <f ca="1">OFFSET(Values!$H$248,$K69*102,($B69-1)*14)</f>
        <v>11</v>
      </c>
      <c r="I69" s="443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25</v>
      </c>
      <c r="J69" s="186">
        <f ca="1">OFFSET(Values!$C$248,$K69*102,($B69-1)*14)</f>
        <v>6098</v>
      </c>
      <c r="K69" s="8">
        <v>3</v>
      </c>
      <c r="L69" s="8"/>
      <c r="M69" s="8" t="s">
        <v>64</v>
      </c>
      <c r="N69" s="186">
        <f t="shared" ca="1" si="24"/>
        <v>72</v>
      </c>
      <c r="O69" s="186">
        <f t="shared" ca="1" si="22"/>
        <v>5642</v>
      </c>
      <c r="P69" s="186">
        <f t="shared" ca="1" si="22"/>
        <v>348</v>
      </c>
      <c r="Q69" s="186">
        <f t="shared" ca="1" si="22"/>
        <v>11</v>
      </c>
      <c r="R69" s="186">
        <f t="shared" ca="1" si="22"/>
        <v>25</v>
      </c>
      <c r="S69" s="186">
        <f t="shared" ca="1" si="22"/>
        <v>6098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65</v>
      </c>
      <c r="E70" s="186">
        <f ca="1">OFFSET(Values!$D$248,$K70*102,($B70-1)*14)</f>
        <v>77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5835</v>
      </c>
      <c r="G70" s="186">
        <f ca="1">OFFSET(Values!$G$248,$K70*102,($B70-1)*14)</f>
        <v>341</v>
      </c>
      <c r="H70" s="186">
        <f ca="1">OFFSET(Values!$H$248,$K70*102,($B70-1)*14)</f>
        <v>24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24</v>
      </c>
      <c r="J70" s="186">
        <f ca="1">OFFSET(Values!$C$248,$K70*102,($B70-1)*14)</f>
        <v>6301</v>
      </c>
      <c r="K70" s="8">
        <v>4</v>
      </c>
      <c r="L70" s="8"/>
      <c r="M70" s="8" t="s">
        <v>65</v>
      </c>
      <c r="N70" s="186">
        <f t="shared" ca="1" si="24"/>
        <v>77</v>
      </c>
      <c r="O70" s="186">
        <f t="shared" ca="1" si="22"/>
        <v>5835</v>
      </c>
      <c r="P70" s="186">
        <f t="shared" ca="1" si="22"/>
        <v>341</v>
      </c>
      <c r="Q70" s="186">
        <f t="shared" ca="1" si="22"/>
        <v>24</v>
      </c>
      <c r="R70" s="186">
        <f t="shared" ca="1" si="22"/>
        <v>24</v>
      </c>
      <c r="S70" s="186">
        <f t="shared" ca="1" si="22"/>
        <v>6301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66</v>
      </c>
      <c r="E71" s="186">
        <f ca="1">OFFSET(Values!$D$248,$K71*102,($B71-1)*14)</f>
        <v>66</v>
      </c>
      <c r="F71" s="186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5200</v>
      </c>
      <c r="G71" s="186">
        <f ca="1">OFFSET(Values!$G$248,$K71*102,($B71-1)*14)</f>
        <v>150</v>
      </c>
      <c r="H71" s="186">
        <f ca="1">OFFSET(Values!$H$248,$K71*102,($B71-1)*14)</f>
        <v>15</v>
      </c>
      <c r="I71" s="443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15</v>
      </c>
      <c r="J71" s="186">
        <f ca="1">OFFSET(Values!$C$248,$K71*102,($B71-1)*14)</f>
        <v>5446</v>
      </c>
      <c r="K71" s="8">
        <v>5</v>
      </c>
      <c r="L71" s="8"/>
      <c r="M71" s="8" t="s">
        <v>66</v>
      </c>
      <c r="N71" s="186">
        <f t="shared" ca="1" si="24"/>
        <v>66</v>
      </c>
      <c r="O71" s="186">
        <f t="shared" ca="1" si="22"/>
        <v>5200</v>
      </c>
      <c r="P71" s="186">
        <f t="shared" ca="1" si="22"/>
        <v>150</v>
      </c>
      <c r="Q71" s="186">
        <f t="shared" ca="1" si="22"/>
        <v>15</v>
      </c>
      <c r="R71" s="186">
        <f t="shared" ca="1" si="22"/>
        <v>15</v>
      </c>
      <c r="S71" s="186">
        <f t="shared" ca="1" si="22"/>
        <v>5446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67</v>
      </c>
      <c r="E72" s="186">
        <f ca="1">OFFSET(Values!$D$248,$K72*102,($B72-1)*14)</f>
        <v>42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4101</v>
      </c>
      <c r="G72" s="186">
        <f ca="1">OFFSET(Values!$G$248,$K72*102,($B72-1)*14)</f>
        <v>102</v>
      </c>
      <c r="H72" s="186">
        <f ca="1">OFFSET(Values!$H$248,$K72*102,($B72-1)*14)</f>
        <v>7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6</v>
      </c>
      <c r="J72" s="186">
        <f ca="1">OFFSET(Values!$C$248,$K72*102,($B72-1)*14)</f>
        <v>4258</v>
      </c>
      <c r="K72" s="8">
        <v>6</v>
      </c>
      <c r="L72" s="8"/>
      <c r="M72" s="8" t="s">
        <v>67</v>
      </c>
      <c r="N72" s="186">
        <f t="shared" ca="1" si="24"/>
        <v>42</v>
      </c>
      <c r="O72" s="186">
        <f t="shared" ca="1" si="22"/>
        <v>4101</v>
      </c>
      <c r="P72" s="186">
        <f t="shared" ca="1" si="22"/>
        <v>102</v>
      </c>
      <c r="Q72" s="186">
        <f t="shared" ca="1" si="22"/>
        <v>7</v>
      </c>
      <c r="R72" s="186">
        <f t="shared" ca="1" si="22"/>
        <v>6</v>
      </c>
      <c r="S72" s="186">
        <f t="shared" ca="1" si="22"/>
        <v>4258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82</v>
      </c>
      <c r="E73" s="186">
        <f ca="1">OFFSET(Values!$D$248,$K73*102,($B73-1)*14)</f>
        <v>66.999999999999986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5623</v>
      </c>
      <c r="G73" s="186">
        <f ca="1">OFFSET(Values!$G$248,$K73*102,($B73-1)*14)</f>
        <v>344.20000000000005</v>
      </c>
      <c r="H73" s="186">
        <f ca="1">OFFSET(Values!$H$248,$K73*102,($B73-1)*14)</f>
        <v>15.199999999999994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26.799999999999994</v>
      </c>
      <c r="J73" s="186">
        <f ca="1">OFFSET(Values!$C$248,$K73*102,($B73-1)*14)</f>
        <v>6076.1999999999989</v>
      </c>
      <c r="K73" s="8">
        <v>7</v>
      </c>
      <c r="L73" s="8"/>
      <c r="M73" s="8" t="s">
        <v>82</v>
      </c>
      <c r="N73" s="186">
        <f t="shared" ca="1" si="24"/>
        <v>67</v>
      </c>
      <c r="O73" s="186">
        <f t="shared" ca="1" si="24"/>
        <v>5623</v>
      </c>
      <c r="P73" s="186">
        <f t="shared" ca="1" si="24"/>
        <v>344.2</v>
      </c>
      <c r="Q73" s="186">
        <f t="shared" ca="1" si="24"/>
        <v>15.2</v>
      </c>
      <c r="R73" s="186">
        <f t="shared" ca="1" si="24"/>
        <v>26.8</v>
      </c>
      <c r="S73" s="186">
        <f t="shared" ca="1" si="24"/>
        <v>6076.2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83</v>
      </c>
      <c r="E74" s="186">
        <f ca="1">OFFSET(Values!$D$248,$K74*102,($B74-1)*14)</f>
        <v>63.28571428571427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5345.142857142856</v>
      </c>
      <c r="G74" s="186">
        <f ca="1">OFFSET(Values!$G$248,$K74*102,($B74-1)*14)</f>
        <v>281.85714285714283</v>
      </c>
      <c r="H74" s="186">
        <f ca="1">OFFSET(Values!$H$248,$K74*102,($B74-1)*14)</f>
        <v>14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22.142857142857135</v>
      </c>
      <c r="J74" s="186">
        <f ca="1">OFFSET(Values!$C$248,$K74*102,($B74-1)*14)</f>
        <v>5726.4285714285716</v>
      </c>
      <c r="K74" s="8">
        <v>8</v>
      </c>
      <c r="L74" s="8"/>
      <c r="M74" s="8" t="s">
        <v>83</v>
      </c>
      <c r="N74" s="186">
        <f t="shared" ca="1" si="24"/>
        <v>63.285714285714299</v>
      </c>
      <c r="O74" s="186">
        <f t="shared" ca="1" si="24"/>
        <v>5345.1428571428596</v>
      </c>
      <c r="P74" s="186">
        <f t="shared" ca="1" si="24"/>
        <v>281.857142857143</v>
      </c>
      <c r="Q74" s="186">
        <f t="shared" ca="1" si="24"/>
        <v>14</v>
      </c>
      <c r="R74" s="186">
        <f t="shared" ca="1" si="24"/>
        <v>22.1428571428571</v>
      </c>
      <c r="S74" s="186">
        <f t="shared" ca="1" si="24"/>
        <v>5726.4285714285697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61</v>
      </c>
      <c r="E75" s="186">
        <f ca="1">OFFSET(Values!$D$248,$K75*102,($B75-1)*14)</f>
        <v>159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11193</v>
      </c>
      <c r="G75" s="186">
        <f ca="1">OFFSET(Values!$G$248,$K75*102,($B75-1)*14)</f>
        <v>676</v>
      </c>
      <c r="H75" s="186">
        <f ca="1">OFFSET(Values!$H$248,$K75*102,($B75-1)*14)</f>
        <v>36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53</v>
      </c>
      <c r="J75" s="186">
        <f ca="1">OFFSET(Values!$C$248,$K75*102,($B75-1)*14)</f>
        <v>12117</v>
      </c>
      <c r="K75" s="8">
        <v>0</v>
      </c>
      <c r="L75" s="8"/>
      <c r="M75" s="8" t="s">
        <v>61</v>
      </c>
      <c r="N75" s="186">
        <f t="shared" ca="1" si="24"/>
        <v>159</v>
      </c>
      <c r="O75" s="186">
        <f t="shared" ca="1" si="24"/>
        <v>11193</v>
      </c>
      <c r="P75" s="186">
        <f t="shared" ca="1" si="24"/>
        <v>676</v>
      </c>
      <c r="Q75" s="186">
        <f t="shared" ca="1" si="24"/>
        <v>36</v>
      </c>
      <c r="R75" s="186">
        <f t="shared" ca="1" si="24"/>
        <v>53</v>
      </c>
      <c r="S75" s="186">
        <f t="shared" ca="1" si="24"/>
        <v>12117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62</v>
      </c>
      <c r="E76" s="186">
        <f ca="1">OFFSET(Values!$D$248,$K76*102,($B76-1)*14)</f>
        <v>163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11537</v>
      </c>
      <c r="G76" s="186">
        <f ca="1">OFFSET(Values!$G$248,$K76*102,($B76-1)*14)</f>
        <v>733</v>
      </c>
      <c r="H76" s="186">
        <f ca="1">OFFSET(Values!$H$248,$K76*102,($B76-1)*14)</f>
        <v>14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46</v>
      </c>
      <c r="J76" s="186">
        <f ca="1">OFFSET(Values!$C$248,$K76*102,($B76-1)*14)</f>
        <v>12493</v>
      </c>
      <c r="K76" s="8">
        <v>1</v>
      </c>
      <c r="L76" s="8"/>
      <c r="M76" s="8" t="s">
        <v>62</v>
      </c>
      <c r="N76" s="186">
        <f t="shared" ca="1" si="24"/>
        <v>163</v>
      </c>
      <c r="O76" s="186">
        <f t="shared" ca="1" si="24"/>
        <v>11537</v>
      </c>
      <c r="P76" s="186">
        <f t="shared" ca="1" si="24"/>
        <v>733</v>
      </c>
      <c r="Q76" s="186">
        <f t="shared" ca="1" si="24"/>
        <v>14</v>
      </c>
      <c r="R76" s="186">
        <f t="shared" ca="1" si="24"/>
        <v>46</v>
      </c>
      <c r="S76" s="186">
        <f t="shared" ca="1" si="24"/>
        <v>12493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63</v>
      </c>
      <c r="E77" s="186">
        <f ca="1">OFFSET(Values!$D$248,$K77*102,($B77-1)*14)</f>
        <v>151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11847</v>
      </c>
      <c r="G77" s="186">
        <f ca="1">OFFSET(Values!$G$248,$K77*102,($B77-1)*14)</f>
        <v>814</v>
      </c>
      <c r="H77" s="186">
        <f ca="1">OFFSET(Values!$H$248,$K77*102,($B77-1)*14)</f>
        <v>22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53</v>
      </c>
      <c r="J77" s="186">
        <f ca="1">OFFSET(Values!$C$248,$K77*102,($B77-1)*14)</f>
        <v>12887</v>
      </c>
      <c r="K77" s="8">
        <v>2</v>
      </c>
      <c r="L77" s="8"/>
      <c r="M77" s="8" t="s">
        <v>63</v>
      </c>
      <c r="N77" s="186">
        <f t="shared" ca="1" si="24"/>
        <v>151</v>
      </c>
      <c r="O77" s="186">
        <f t="shared" ca="1" si="24"/>
        <v>11847</v>
      </c>
      <c r="P77" s="186">
        <f t="shared" ca="1" si="24"/>
        <v>814</v>
      </c>
      <c r="Q77" s="186">
        <f t="shared" ca="1" si="24"/>
        <v>22</v>
      </c>
      <c r="R77" s="186">
        <f t="shared" ca="1" si="24"/>
        <v>53</v>
      </c>
      <c r="S77" s="186">
        <f t="shared" ca="1" si="24"/>
        <v>12887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64</v>
      </c>
      <c r="E78" s="186">
        <f ca="1">OFFSET(Values!$D$248,$K78*102,($B78-1)*14)</f>
        <v>177</v>
      </c>
      <c r="F78" s="186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12010</v>
      </c>
      <c r="G78" s="186">
        <f ca="1">OFFSET(Values!$G$248,$K78*102,($B78-1)*14)</f>
        <v>784</v>
      </c>
      <c r="H78" s="186">
        <f ca="1">OFFSET(Values!$H$248,$K78*102,($B78-1)*14)</f>
        <v>22</v>
      </c>
      <c r="I78" s="443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37</v>
      </c>
      <c r="J78" s="186">
        <f ca="1">OFFSET(Values!$C$248,$K78*102,($B78-1)*14)</f>
        <v>13030</v>
      </c>
      <c r="K78" s="8">
        <v>3</v>
      </c>
      <c r="L78" s="8"/>
      <c r="M78" s="8" t="s">
        <v>64</v>
      </c>
      <c r="N78" s="186">
        <f t="shared" ca="1" si="24"/>
        <v>177</v>
      </c>
      <c r="O78" s="186">
        <f t="shared" ca="1" si="24"/>
        <v>12010</v>
      </c>
      <c r="P78" s="186">
        <f t="shared" ca="1" si="24"/>
        <v>784</v>
      </c>
      <c r="Q78" s="186">
        <f t="shared" ca="1" si="24"/>
        <v>22</v>
      </c>
      <c r="R78" s="186">
        <f t="shared" ca="1" si="24"/>
        <v>37</v>
      </c>
      <c r="S78" s="186">
        <f t="shared" ca="1" si="24"/>
        <v>13030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65</v>
      </c>
      <c r="E79" s="186">
        <f ca="1">OFFSET(Values!$D$248,$K79*102,($B79-1)*14)</f>
        <v>180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12438</v>
      </c>
      <c r="G79" s="186">
        <f ca="1">OFFSET(Values!$G$248,$K79*102,($B79-1)*14)</f>
        <v>725</v>
      </c>
      <c r="H79" s="186">
        <f ca="1">OFFSET(Values!$H$248,$K79*102,($B79-1)*14)</f>
        <v>47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42</v>
      </c>
      <c r="J79" s="186">
        <f ca="1">OFFSET(Values!$C$248,$K79*102,($B79-1)*14)</f>
        <v>13432</v>
      </c>
      <c r="K79" s="8">
        <v>4</v>
      </c>
      <c r="L79" s="8"/>
      <c r="M79" s="8" t="s">
        <v>65</v>
      </c>
      <c r="N79" s="186">
        <f t="shared" ca="1" si="24"/>
        <v>180</v>
      </c>
      <c r="O79" s="186">
        <f t="shared" ca="1" si="24"/>
        <v>12438</v>
      </c>
      <c r="P79" s="186">
        <f t="shared" ca="1" si="24"/>
        <v>725</v>
      </c>
      <c r="Q79" s="186">
        <f t="shared" ca="1" si="24"/>
        <v>47</v>
      </c>
      <c r="R79" s="186">
        <f t="shared" ca="1" si="24"/>
        <v>42</v>
      </c>
      <c r="S79" s="186">
        <f t="shared" ca="1" si="24"/>
        <v>13432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66</v>
      </c>
      <c r="E80" s="186">
        <f ca="1">OFFSET(Values!$D$248,$K80*102,($B80-1)*14)</f>
        <v>148</v>
      </c>
      <c r="F80" s="186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11485</v>
      </c>
      <c r="G80" s="186">
        <f ca="1">OFFSET(Values!$G$248,$K80*102,($B80-1)*14)</f>
        <v>335</v>
      </c>
      <c r="H80" s="186">
        <f ca="1">OFFSET(Values!$H$248,$K80*102,($B80-1)*14)</f>
        <v>32</v>
      </c>
      <c r="I80" s="443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27</v>
      </c>
      <c r="J80" s="186">
        <f ca="1">OFFSET(Values!$C$248,$K80*102,($B80-1)*14)</f>
        <v>12027</v>
      </c>
      <c r="K80" s="8">
        <v>5</v>
      </c>
      <c r="L80" s="8"/>
      <c r="M80" s="8" t="s">
        <v>66</v>
      </c>
      <c r="N80" s="186">
        <f t="shared" ca="1" si="24"/>
        <v>148</v>
      </c>
      <c r="O80" s="186">
        <f t="shared" ca="1" si="24"/>
        <v>11485</v>
      </c>
      <c r="P80" s="186">
        <f t="shared" ca="1" si="24"/>
        <v>335</v>
      </c>
      <c r="Q80" s="186">
        <f t="shared" ca="1" si="24"/>
        <v>32</v>
      </c>
      <c r="R80" s="186">
        <f t="shared" ca="1" si="24"/>
        <v>27</v>
      </c>
      <c r="S80" s="186">
        <f t="shared" ca="1" si="24"/>
        <v>12027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67</v>
      </c>
      <c r="E81" s="186">
        <f ca="1">OFFSET(Values!$D$248,$K81*102,($B81-1)*14)</f>
        <v>90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8686</v>
      </c>
      <c r="G81" s="186">
        <f ca="1">OFFSET(Values!$G$248,$K81*102,($B81-1)*14)</f>
        <v>214</v>
      </c>
      <c r="H81" s="186">
        <f ca="1">OFFSET(Values!$H$248,$K81*102,($B81-1)*14)</f>
        <v>36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10</v>
      </c>
      <c r="J81" s="186">
        <f ca="1">OFFSET(Values!$C$248,$K81*102,($B81-1)*14)</f>
        <v>9036</v>
      </c>
      <c r="K81" s="8">
        <v>6</v>
      </c>
      <c r="L81" s="8"/>
      <c r="M81" s="8" t="s">
        <v>67</v>
      </c>
      <c r="N81" s="186">
        <f t="shared" ca="1" si="24"/>
        <v>90</v>
      </c>
      <c r="O81" s="186">
        <f t="shared" ca="1" si="24"/>
        <v>8686</v>
      </c>
      <c r="P81" s="186">
        <f t="shared" ca="1" si="24"/>
        <v>214</v>
      </c>
      <c r="Q81" s="186">
        <f t="shared" ca="1" si="24"/>
        <v>36</v>
      </c>
      <c r="R81" s="186">
        <f t="shared" ca="1" si="24"/>
        <v>10</v>
      </c>
      <c r="S81" s="186">
        <f t="shared" ca="1" si="24"/>
        <v>9036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82</v>
      </c>
      <c r="E82" s="186">
        <f ca="1">OFFSET(Values!$D$248,$K82*102,($B82-1)*14)</f>
        <v>166.00000000000003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11805</v>
      </c>
      <c r="G82" s="186">
        <f ca="1">OFFSET(Values!$G$248,$K82*102,($B82-1)*14)</f>
        <v>746.4</v>
      </c>
      <c r="H82" s="186">
        <f ca="1">OFFSET(Values!$H$248,$K82*102,($B82-1)*14)</f>
        <v>28.199999999999982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46.20000000000001</v>
      </c>
      <c r="J82" s="186">
        <f ca="1">OFFSET(Values!$C$248,$K82*102,($B82-1)*14)</f>
        <v>12791.799999999997</v>
      </c>
      <c r="K82" s="8">
        <v>7</v>
      </c>
      <c r="L82" s="8"/>
      <c r="M82" s="8" t="s">
        <v>82</v>
      </c>
      <c r="N82" s="186">
        <f t="shared" ca="1" si="24"/>
        <v>166</v>
      </c>
      <c r="O82" s="186">
        <f t="shared" ca="1" si="24"/>
        <v>11805</v>
      </c>
      <c r="P82" s="186">
        <f t="shared" ca="1" si="24"/>
        <v>746.4</v>
      </c>
      <c r="Q82" s="186">
        <f t="shared" ca="1" si="24"/>
        <v>28.2</v>
      </c>
      <c r="R82" s="186">
        <f t="shared" ca="1" si="24"/>
        <v>46.2</v>
      </c>
      <c r="S82" s="186">
        <f t="shared" ca="1" si="24"/>
        <v>12791.8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83</v>
      </c>
      <c r="E83" s="186">
        <f ca="1">OFFSET(Values!$D$248,$K83*102,($B83-1)*14)</f>
        <v>152.57142857142853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11313.714285714279</v>
      </c>
      <c r="G83" s="186">
        <f ca="1">OFFSET(Values!$G$248,$K83*102,($B83-1)*14)</f>
        <v>611.57142857142867</v>
      </c>
      <c r="H83" s="186">
        <f ca="1">OFFSET(Values!$H$248,$K83*102,($B83-1)*14)</f>
        <v>29.857142857142843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38.285714285714278</v>
      </c>
      <c r="J83" s="186">
        <f ca="1">OFFSET(Values!$C$248,$K83*102,($B83-1)*14)</f>
        <v>12146</v>
      </c>
      <c r="K83" s="8">
        <v>8</v>
      </c>
      <c r="L83" s="8"/>
      <c r="M83" s="8" t="s">
        <v>83</v>
      </c>
      <c r="N83" s="186">
        <f t="shared" ca="1" si="24"/>
        <v>152.57142857142901</v>
      </c>
      <c r="O83" s="186">
        <f t="shared" ca="1" si="24"/>
        <v>11313.714285714301</v>
      </c>
      <c r="P83" s="186">
        <f t="shared" ca="1" si="24"/>
        <v>611.57142857142901</v>
      </c>
      <c r="Q83" s="186">
        <f t="shared" ca="1" si="24"/>
        <v>29.857142857142801</v>
      </c>
      <c r="R83" s="186">
        <f t="shared" ca="1" si="24"/>
        <v>38.285714285714299</v>
      </c>
      <c r="S83" s="186">
        <f t="shared" ca="1" si="24"/>
        <v>12146</v>
      </c>
    </row>
    <row r="84" spans="1:19" x14ac:dyDescent="0.35">
      <c r="A84" s="265"/>
      <c r="B84" s="265"/>
    </row>
  </sheetData>
  <mergeCells count="9">
    <mergeCell ref="R9:X9"/>
    <mergeCell ref="B21:H21"/>
    <mergeCell ref="H4:N4"/>
    <mergeCell ref="H3:N3"/>
    <mergeCell ref="H2:N2"/>
    <mergeCell ref="H5:N5"/>
    <mergeCell ref="B33:H33"/>
    <mergeCell ref="B9:H9"/>
    <mergeCell ref="J9:P9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1796875" defaultRowHeight="14.5" x14ac:dyDescent="0.35"/>
  <cols>
    <col min="1" max="1" width="9.1796875" style="1" hidden="1" customWidth="1"/>
    <col min="2" max="2" width="11.54296875" style="1" bestFit="1" customWidth="1"/>
    <col min="3" max="4" width="6.54296875" style="13" customWidth="1"/>
    <col min="5" max="24" width="6.54296875" style="7" customWidth="1"/>
    <col min="25" max="25" width="8.17968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1796875" style="1"/>
    <col min="40" max="41" width="9.1796875" style="8"/>
    <col min="42" max="16384" width="9.17968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61</v>
      </c>
      <c r="AJ1" s="343" t="str">
        <f>Dashboard!G10</f>
        <v>Northbound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62</v>
      </c>
      <c r="AJ2" s="343" t="str">
        <f>Dashboard!G11</f>
        <v>Southbound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4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63</v>
      </c>
      <c r="AJ3" s="343" t="s">
        <v>15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6</v>
      </c>
      <c r="M4" s="535" t="str">
        <f>Dashboard!$U$4</f>
        <v>01 - Russell Road</v>
      </c>
      <c r="N4" s="535"/>
      <c r="O4" s="535"/>
      <c r="P4" s="535"/>
      <c r="Q4" s="535"/>
      <c r="R4" s="535"/>
      <c r="S4" s="535"/>
      <c r="T4" s="535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64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8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65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66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67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55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56</v>
      </c>
      <c r="AJ9" s="8"/>
      <c r="AK9" s="43"/>
      <c r="AL9" s="43"/>
      <c r="AM9" s="43"/>
    </row>
    <row r="10" spans="2:42" ht="12" customHeight="1" x14ac:dyDescent="0.35">
      <c r="Y10" s="581">
        <f>Dashboard!$U$6</f>
        <v>20</v>
      </c>
      <c r="Z10" s="582"/>
      <c r="AA10" s="582">
        <f>(Y10*1.1)+2</f>
        <v>24</v>
      </c>
      <c r="AB10" s="582"/>
      <c r="AC10" s="582">
        <f>Y10+15</f>
        <v>35</v>
      </c>
      <c r="AD10" s="583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87" t="s">
        <v>69</v>
      </c>
      <c r="D11" s="588"/>
      <c r="E11" s="34" t="s">
        <v>86</v>
      </c>
      <c r="F11" s="162" t="s">
        <v>87</v>
      </c>
      <c r="G11" s="163" t="s">
        <v>88</v>
      </c>
      <c r="H11" s="34" t="s">
        <v>89</v>
      </c>
      <c r="I11" s="34" t="s">
        <v>90</v>
      </c>
      <c r="J11" s="34" t="s">
        <v>91</v>
      </c>
      <c r="K11" s="34" t="s">
        <v>92</v>
      </c>
      <c r="L11" s="34" t="s">
        <v>93</v>
      </c>
      <c r="M11" s="34" t="s">
        <v>94</v>
      </c>
      <c r="N11" s="34" t="s">
        <v>95</v>
      </c>
      <c r="O11" s="34" t="s">
        <v>96</v>
      </c>
      <c r="P11" s="34" t="s">
        <v>97</v>
      </c>
      <c r="Q11" s="34" t="s">
        <v>98</v>
      </c>
      <c r="R11" s="34" t="s">
        <v>99</v>
      </c>
      <c r="S11" s="34" t="s">
        <v>100</v>
      </c>
      <c r="T11" s="34" t="s">
        <v>101</v>
      </c>
      <c r="U11" s="34" t="s">
        <v>102</v>
      </c>
      <c r="V11" s="34" t="s">
        <v>103</v>
      </c>
      <c r="W11" s="34" t="s">
        <v>104</v>
      </c>
      <c r="X11" s="34" t="s">
        <v>105</v>
      </c>
      <c r="Y11" s="144" t="s">
        <v>106</v>
      </c>
      <c r="Z11" s="145" t="s">
        <v>107</v>
      </c>
      <c r="AA11" s="144" t="s">
        <v>108</v>
      </c>
      <c r="AB11" s="145" t="s">
        <v>107</v>
      </c>
      <c r="AC11" s="144" t="s">
        <v>109</v>
      </c>
      <c r="AD11" s="145" t="s">
        <v>107</v>
      </c>
      <c r="AE11" s="34" t="s">
        <v>110</v>
      </c>
      <c r="AF11" s="148" t="s">
        <v>111</v>
      </c>
      <c r="AG11" s="147" t="s">
        <v>112</v>
      </c>
      <c r="AI11" s="584" t="s">
        <v>113</v>
      </c>
      <c r="AJ11" s="585"/>
      <c r="AK11" s="585"/>
      <c r="AL11" s="586"/>
    </row>
    <row r="12" spans="2:42" ht="12" customHeight="1" x14ac:dyDescent="0.35">
      <c r="B12" s="164" t="s">
        <v>47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114</v>
      </c>
      <c r="AJ12" s="82" t="s">
        <v>115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84</v>
      </c>
      <c r="D13" s="220">
        <f ca="1">IFERROR(VALUE(0&amp;SUBSTITUTE($C13,"*","")),0)</f>
        <v>84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0</v>
      </c>
      <c r="H13" s="166">
        <f ca="1">OFFSET(Values!G1069,($W$4-1)*30,($X$4-1)*31)</f>
        <v>3</v>
      </c>
      <c r="I13" s="166">
        <f ca="1">OFFSET(Values!H1069,($W$4-1)*30,($X$4-1)*31)</f>
        <v>23</v>
      </c>
      <c r="J13" s="166">
        <f ca="1">OFFSET(Values!I1069,($W$4-1)*30,($X$4-1)*31)</f>
        <v>24</v>
      </c>
      <c r="K13" s="166">
        <f ca="1">OFFSET(Values!J1069,($W$4-1)*30,($X$4-1)*31)</f>
        <v>20</v>
      </c>
      <c r="L13" s="166">
        <f ca="1">OFFSET(Values!K1069,($W$4-1)*30,($X$4-1)*31)</f>
        <v>2</v>
      </c>
      <c r="M13" s="166">
        <f ca="1">OFFSET(Values!L1069,($W$4-1)*30,($X$4-1)*31)</f>
        <v>4</v>
      </c>
      <c r="N13" s="166">
        <f ca="1">OFFSET(Values!M1069,($W$4-1)*30,($X$4-1)*31)</f>
        <v>3</v>
      </c>
      <c r="O13" s="166">
        <f ca="1">OFFSET(Values!N1069,($W$4-1)*30,($X$4-1)*31)</f>
        <v>2</v>
      </c>
      <c r="P13" s="166">
        <f ca="1">OFFSET(Values!O1069,($W$4-1)*30,($X$4-1)*31)</f>
        <v>2</v>
      </c>
      <c r="Q13" s="166">
        <f ca="1">OFFSET(Values!P1069,($W$4-1)*30,($X$4-1)*31)</f>
        <v>1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84</v>
      </c>
      <c r="Z13" s="213">
        <f ca="1">OFFSET(Values!Y1069,($W$4-1)*30,($X$4-1)*31)</f>
        <v>1</v>
      </c>
      <c r="AA13" s="73">
        <f ca="1">OFFSET(Values!Z1069,($W$4-1)*30,($X$4-1)*31)</f>
        <v>82</v>
      </c>
      <c r="AB13" s="215">
        <f ca="1">OFFSET(Values!AA1069,($W$4-1)*30,($X$4-1)*31)</f>
        <v>0.97619047619047616</v>
      </c>
      <c r="AC13" s="73">
        <f ca="1">OFFSET(Values!AB1069,($W$4-1)*30,($X$4-1)*31)</f>
        <v>34</v>
      </c>
      <c r="AD13" s="215">
        <f ca="1">OFFSET(Values!AC1069,($W$4-1)*30,($X$4-1)*31)</f>
        <v>0.40476190476190477</v>
      </c>
      <c r="AE13" s="19">
        <f ca="1">OFFSET(Values!AD1069,($W$4-1)*30,($X$4-1)*31)</f>
        <v>35.322738095238087</v>
      </c>
      <c r="AF13" s="20">
        <f ca="1">OFFSET(Values!AE1069,($W$4-1)*30,($X$4-1)*31)</f>
        <v>42.465000000000003</v>
      </c>
      <c r="AG13" s="20">
        <f ca="1">OFFSET(Values!AF1069,($W$4-1)*30,($X$4-1)*31)</f>
        <v>57.897500000000001</v>
      </c>
      <c r="AI13" s="578" t="s">
        <v>108</v>
      </c>
      <c r="AJ13" s="572" t="s">
        <v>116</v>
      </c>
      <c r="AK13" s="573"/>
      <c r="AL13" s="573"/>
    </row>
    <row r="14" spans="2:42" ht="12" customHeight="1" x14ac:dyDescent="0.35">
      <c r="B14" s="36">
        <v>4.1666666666666664E-2</v>
      </c>
      <c r="C14" s="218">
        <f ca="1">OFFSET(Values!C1070,($W$4-1)*30,($X$4-1)*31)</f>
        <v>44</v>
      </c>
      <c r="D14" s="221">
        <f t="shared" ref="D14:D36" ca="1" si="0">IFERROR(VALUE(0&amp;SUBSTITUTE($C14,"*","")),0)</f>
        <v>44</v>
      </c>
      <c r="E14" s="168">
        <f ca="1">OFFSET(Values!D1070,($W$4-1)*30,($X$4-1)*31)</f>
        <v>0</v>
      </c>
      <c r="F14" s="168">
        <f ca="1">OFFSET(Values!E1070,($W$4-1)*30,($X$4-1)*31)</f>
        <v>0</v>
      </c>
      <c r="G14" s="168">
        <f ca="1">OFFSET(Values!F1070,($W$4-1)*30,($X$4-1)*31)</f>
        <v>0</v>
      </c>
      <c r="H14" s="168">
        <f ca="1">OFFSET(Values!G1070,($W$4-1)*30,($X$4-1)*31)</f>
        <v>4</v>
      </c>
      <c r="I14" s="168">
        <f ca="1">OFFSET(Values!H1070,($W$4-1)*30,($X$4-1)*31)</f>
        <v>8</v>
      </c>
      <c r="J14" s="168">
        <f ca="1">OFFSET(Values!I1070,($W$4-1)*30,($X$4-1)*31)</f>
        <v>12</v>
      </c>
      <c r="K14" s="168">
        <f ca="1">OFFSET(Values!J1070,($W$4-1)*30,($X$4-1)*31)</f>
        <v>10</v>
      </c>
      <c r="L14" s="168">
        <f ca="1">OFFSET(Values!K1070,($W$4-1)*30,($X$4-1)*31)</f>
        <v>6</v>
      </c>
      <c r="M14" s="168">
        <f ca="1">OFFSET(Values!L1070,($W$4-1)*30,($X$4-1)*31)</f>
        <v>3</v>
      </c>
      <c r="N14" s="168">
        <f ca="1">OFFSET(Values!M1070,($W$4-1)*30,($X$4-1)*31)</f>
        <v>0</v>
      </c>
      <c r="O14" s="168">
        <f ca="1">OFFSET(Values!N1070,($W$4-1)*30,($X$4-1)*31)</f>
        <v>0</v>
      </c>
      <c r="P14" s="168">
        <f ca="1">OFFSET(Values!O1070,($W$4-1)*30,($X$4-1)*31)</f>
        <v>0</v>
      </c>
      <c r="Q14" s="168">
        <f ca="1">OFFSET(Values!P1070,($W$4-1)*30,($X$4-1)*31)</f>
        <v>0</v>
      </c>
      <c r="R14" s="168">
        <f ca="1">OFFSET(Values!Q1070,($W$4-1)*30,($X$4-1)*31)</f>
        <v>1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44</v>
      </c>
      <c r="Z14" s="214">
        <f ca="1">OFFSET(Values!Y1070,($W$4-1)*30,($X$4-1)*31)</f>
        <v>1</v>
      </c>
      <c r="AA14" s="74">
        <f ca="1">OFFSET(Values!Z1070,($W$4-1)*30,($X$4-1)*31)</f>
        <v>41</v>
      </c>
      <c r="AB14" s="216">
        <f ca="1">OFFSET(Values!AA1070,($W$4-1)*30,($X$4-1)*31)</f>
        <v>0.93181818181818177</v>
      </c>
      <c r="AC14" s="74">
        <f ca="1">OFFSET(Values!AB1070,($W$4-1)*30,($X$4-1)*31)</f>
        <v>20</v>
      </c>
      <c r="AD14" s="216">
        <f ca="1">OFFSET(Values!AC1070,($W$4-1)*30,($X$4-1)*31)</f>
        <v>0.45454545454545453</v>
      </c>
      <c r="AE14" s="21">
        <f ca="1">OFFSET(Values!AD1070,($W$4-1)*30,($X$4-1)*31)</f>
        <v>35.104318181818186</v>
      </c>
      <c r="AF14" s="22">
        <f ca="1">OFFSET(Values!AE1070,($W$4-1)*30,($X$4-1)*31)</f>
        <v>43.527499999999996</v>
      </c>
      <c r="AG14" s="22">
        <f ca="1">OFFSET(Values!AF1070,($W$4-1)*30,($X$4-1)*31)</f>
        <v>48.48</v>
      </c>
      <c r="AI14" s="579"/>
      <c r="AJ14" s="574"/>
      <c r="AK14" s="575"/>
      <c r="AL14" s="575"/>
    </row>
    <row r="15" spans="2:42" ht="12" customHeight="1" x14ac:dyDescent="0.35">
      <c r="B15" s="36">
        <v>8.3333333333333329E-2</v>
      </c>
      <c r="C15" s="218">
        <f ca="1">OFFSET(Values!C1071,($W$4-1)*30,($X$4-1)*31)</f>
        <v>20</v>
      </c>
      <c r="D15" s="221">
        <f t="shared" ca="1" si="0"/>
        <v>20</v>
      </c>
      <c r="E15" s="168">
        <f ca="1">OFFSET(Values!D1071,($W$4-1)*30,($X$4-1)*31)</f>
        <v>0</v>
      </c>
      <c r="F15" s="168">
        <f ca="1">OFFSET(Values!E1071,($W$4-1)*30,($X$4-1)*31)</f>
        <v>0</v>
      </c>
      <c r="G15" s="168">
        <f ca="1">OFFSET(Values!F1071,($W$4-1)*30,($X$4-1)*31)</f>
        <v>0</v>
      </c>
      <c r="H15" s="168">
        <f ca="1">OFFSET(Values!G1071,($W$4-1)*30,($X$4-1)*31)</f>
        <v>1</v>
      </c>
      <c r="I15" s="168">
        <f ca="1">OFFSET(Values!H1071,($W$4-1)*30,($X$4-1)*31)</f>
        <v>6</v>
      </c>
      <c r="J15" s="168">
        <f ca="1">OFFSET(Values!I1071,($W$4-1)*30,($X$4-1)*31)</f>
        <v>3</v>
      </c>
      <c r="K15" s="168">
        <f ca="1">OFFSET(Values!J1071,($W$4-1)*30,($X$4-1)*31)</f>
        <v>3</v>
      </c>
      <c r="L15" s="168">
        <f ca="1">OFFSET(Values!K1071,($W$4-1)*30,($X$4-1)*31)</f>
        <v>1</v>
      </c>
      <c r="M15" s="168">
        <f ca="1">OFFSET(Values!L1071,($W$4-1)*30,($X$4-1)*31)</f>
        <v>4</v>
      </c>
      <c r="N15" s="168">
        <f ca="1">OFFSET(Values!M1071,($W$4-1)*30,($X$4-1)*31)</f>
        <v>0</v>
      </c>
      <c r="O15" s="168">
        <f ca="1">OFFSET(Values!N1071,($W$4-1)*30,($X$4-1)*31)</f>
        <v>1</v>
      </c>
      <c r="P15" s="168">
        <f ca="1">OFFSET(Values!O1071,($W$4-1)*30,($X$4-1)*31)</f>
        <v>1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20</v>
      </c>
      <c r="Z15" s="214">
        <f ca="1">OFFSET(Values!Y1071,($W$4-1)*30,($X$4-1)*31)</f>
        <v>1</v>
      </c>
      <c r="AA15" s="74">
        <f ca="1">OFFSET(Values!Z1071,($W$4-1)*30,($X$4-1)*31)</f>
        <v>20</v>
      </c>
      <c r="AB15" s="216">
        <f ca="1">OFFSET(Values!AA1071,($W$4-1)*30,($X$4-1)*31)</f>
        <v>1</v>
      </c>
      <c r="AC15" s="74">
        <f ca="1">OFFSET(Values!AB1071,($W$4-1)*30,($X$4-1)*31)</f>
        <v>10</v>
      </c>
      <c r="AD15" s="216">
        <f ca="1">OFFSET(Values!AC1071,($W$4-1)*30,($X$4-1)*31)</f>
        <v>0.5</v>
      </c>
      <c r="AE15" s="21">
        <f ca="1">OFFSET(Values!AD1071,($W$4-1)*30,($X$4-1)*31)</f>
        <v>36.852499999999999</v>
      </c>
      <c r="AF15" s="22">
        <f ca="1">OFFSET(Values!AE1071,($W$4-1)*30,($X$4-1)*31)</f>
        <v>47.418999999999997</v>
      </c>
      <c r="AG15" s="22">
        <f ca="1">OFFSET(Values!AF1071,($W$4-1)*30,($X$4-1)*31)</f>
        <v>61.567499999999995</v>
      </c>
      <c r="AI15" s="579"/>
      <c r="AJ15" s="574"/>
      <c r="AK15" s="575"/>
      <c r="AL15" s="575"/>
    </row>
    <row r="16" spans="2:42" ht="12" customHeight="1" x14ac:dyDescent="0.35">
      <c r="B16" s="36">
        <v>0.125</v>
      </c>
      <c r="C16" s="218">
        <f ca="1">OFFSET(Values!C1072,($W$4-1)*30,($X$4-1)*31)</f>
        <v>22</v>
      </c>
      <c r="D16" s="221">
        <f t="shared" ca="1" si="0"/>
        <v>22</v>
      </c>
      <c r="E16" s="168">
        <f ca="1">OFFSET(Values!D1072,($W$4-1)*30,($X$4-1)*31)</f>
        <v>0</v>
      </c>
      <c r="F16" s="168">
        <f ca="1">OFFSET(Values!E1072,($W$4-1)*30,($X$4-1)*31)</f>
        <v>0</v>
      </c>
      <c r="G16" s="168">
        <f ca="1">OFFSET(Values!F1072,($W$4-1)*30,($X$4-1)*31)</f>
        <v>3</v>
      </c>
      <c r="H16" s="168">
        <f ca="1">OFFSET(Values!G1072,($W$4-1)*30,($X$4-1)*31)</f>
        <v>1</v>
      </c>
      <c r="I16" s="168">
        <f ca="1">OFFSET(Values!H1072,($W$4-1)*30,($X$4-1)*31)</f>
        <v>4</v>
      </c>
      <c r="J16" s="168">
        <f ca="1">OFFSET(Values!I1072,($W$4-1)*30,($X$4-1)*31)</f>
        <v>3</v>
      </c>
      <c r="K16" s="168">
        <f ca="1">OFFSET(Values!J1072,($W$4-1)*30,($X$4-1)*31)</f>
        <v>1</v>
      </c>
      <c r="L16" s="168">
        <f ca="1">OFFSET(Values!K1072,($W$4-1)*30,($X$4-1)*31)</f>
        <v>7</v>
      </c>
      <c r="M16" s="168">
        <f ca="1">OFFSET(Values!L1072,($W$4-1)*30,($X$4-1)*31)</f>
        <v>0</v>
      </c>
      <c r="N16" s="168">
        <f ca="1">OFFSET(Values!M1072,($W$4-1)*30,($X$4-1)*31)</f>
        <v>1</v>
      </c>
      <c r="O16" s="168">
        <f ca="1">OFFSET(Values!N1072,($W$4-1)*30,($X$4-1)*31)</f>
        <v>1</v>
      </c>
      <c r="P16" s="168">
        <f ca="1">OFFSET(Values!O1072,($W$4-1)*30,($X$4-1)*31)</f>
        <v>0</v>
      </c>
      <c r="Q16" s="168">
        <f ca="1">OFFSET(Values!P1072,($W$4-1)*30,($X$4-1)*31)</f>
        <v>1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19</v>
      </c>
      <c r="Z16" s="214">
        <f ca="1">OFFSET(Values!Y1072,($W$4-1)*30,($X$4-1)*31)</f>
        <v>0.86363636363636365</v>
      </c>
      <c r="AA16" s="74">
        <f ca="1">OFFSET(Values!Z1072,($W$4-1)*30,($X$4-1)*31)</f>
        <v>18</v>
      </c>
      <c r="AB16" s="216">
        <f ca="1">OFFSET(Values!AA1072,($W$4-1)*30,($X$4-1)*31)</f>
        <v>0.81818181818181823</v>
      </c>
      <c r="AC16" s="74">
        <f ca="1">OFFSET(Values!AB1072,($W$4-1)*30,($X$4-1)*31)</f>
        <v>11</v>
      </c>
      <c r="AD16" s="216">
        <f ca="1">OFFSET(Values!AC1072,($W$4-1)*30,($X$4-1)*31)</f>
        <v>0.5</v>
      </c>
      <c r="AE16" s="21">
        <f ca="1">OFFSET(Values!AD1072,($W$4-1)*30,($X$4-1)*31)</f>
        <v>36.212272727272733</v>
      </c>
      <c r="AF16" s="22">
        <f ca="1">OFFSET(Values!AE1072,($W$4-1)*30,($X$4-1)*31)</f>
        <v>50.043000000000006</v>
      </c>
      <c r="AG16" s="22">
        <f ca="1">OFFSET(Values!AF1072,($W$4-1)*30,($X$4-1)*31)</f>
        <v>64.649499999999989</v>
      </c>
      <c r="AI16" s="579"/>
      <c r="AJ16" s="574"/>
      <c r="AK16" s="575"/>
      <c r="AL16" s="575"/>
    </row>
    <row r="17" spans="2:38" ht="12" customHeight="1" x14ac:dyDescent="0.35">
      <c r="B17" s="36">
        <v>0.16666666666666699</v>
      </c>
      <c r="C17" s="218">
        <f ca="1">OFFSET(Values!C1073,($W$4-1)*30,($X$4-1)*31)</f>
        <v>32</v>
      </c>
      <c r="D17" s="221">
        <f t="shared" ca="1" si="0"/>
        <v>32</v>
      </c>
      <c r="E17" s="168">
        <f ca="1">OFFSET(Values!D1073,($W$4-1)*30,($X$4-1)*31)</f>
        <v>0</v>
      </c>
      <c r="F17" s="168">
        <f ca="1">OFFSET(Values!E1073,($W$4-1)*30,($X$4-1)*31)</f>
        <v>0</v>
      </c>
      <c r="G17" s="168">
        <f ca="1">OFFSET(Values!F1073,($W$4-1)*30,($X$4-1)*31)</f>
        <v>1</v>
      </c>
      <c r="H17" s="168">
        <f ca="1">OFFSET(Values!G1073,($W$4-1)*30,($X$4-1)*31)</f>
        <v>2</v>
      </c>
      <c r="I17" s="168">
        <f ca="1">OFFSET(Values!H1073,($W$4-1)*30,($X$4-1)*31)</f>
        <v>9</v>
      </c>
      <c r="J17" s="168">
        <f ca="1">OFFSET(Values!I1073,($W$4-1)*30,($X$4-1)*31)</f>
        <v>6</v>
      </c>
      <c r="K17" s="168">
        <f ca="1">OFFSET(Values!J1073,($W$4-1)*30,($X$4-1)*31)</f>
        <v>6</v>
      </c>
      <c r="L17" s="168">
        <f ca="1">OFFSET(Values!K1073,($W$4-1)*30,($X$4-1)*31)</f>
        <v>1</v>
      </c>
      <c r="M17" s="168">
        <f ca="1">OFFSET(Values!L1073,($W$4-1)*30,($X$4-1)*31)</f>
        <v>4</v>
      </c>
      <c r="N17" s="168">
        <f ca="1">OFFSET(Values!M1073,($W$4-1)*30,($X$4-1)*31)</f>
        <v>1</v>
      </c>
      <c r="O17" s="168">
        <f ca="1">OFFSET(Values!N1073,($W$4-1)*30,($X$4-1)*31)</f>
        <v>1</v>
      </c>
      <c r="P17" s="168">
        <f ca="1">OFFSET(Values!O1073,($W$4-1)*30,($X$4-1)*31)</f>
        <v>1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31</v>
      </c>
      <c r="Z17" s="214">
        <f ca="1">OFFSET(Values!Y1073,($W$4-1)*30,($X$4-1)*31)</f>
        <v>0.96875</v>
      </c>
      <c r="AA17" s="74">
        <f ca="1">OFFSET(Values!Z1073,($W$4-1)*30,($X$4-1)*31)</f>
        <v>31</v>
      </c>
      <c r="AB17" s="216">
        <f ca="1">OFFSET(Values!AA1073,($W$4-1)*30,($X$4-1)*31)</f>
        <v>0.96875</v>
      </c>
      <c r="AC17" s="74">
        <f ca="1">OFFSET(Values!AB1073,($W$4-1)*30,($X$4-1)*31)</f>
        <v>14</v>
      </c>
      <c r="AD17" s="216">
        <f ca="1">OFFSET(Values!AC1073,($W$4-1)*30,($X$4-1)*31)</f>
        <v>0.4375</v>
      </c>
      <c r="AE17" s="21">
        <f ca="1">OFFSET(Values!AD1073,($W$4-1)*30,($X$4-1)*31)</f>
        <v>35.444687500000001</v>
      </c>
      <c r="AF17" s="22">
        <f ca="1">OFFSET(Values!AE1073,($W$4-1)*30,($X$4-1)*31)</f>
        <v>46.125500000000002</v>
      </c>
      <c r="AG17" s="22">
        <f ca="1">OFFSET(Values!AF1073,($W$4-1)*30,($X$4-1)*31)</f>
        <v>57.354999999999997</v>
      </c>
      <c r="AI17" s="579"/>
      <c r="AJ17" s="574"/>
      <c r="AK17" s="575"/>
      <c r="AL17" s="575"/>
    </row>
    <row r="18" spans="2:38" ht="12" customHeight="1" x14ac:dyDescent="0.35">
      <c r="B18" s="36">
        <v>0.20833333333333301</v>
      </c>
      <c r="C18" s="218">
        <f ca="1">OFFSET(Values!C1074,($W$4-1)*30,($X$4-1)*31)</f>
        <v>107</v>
      </c>
      <c r="D18" s="221">
        <f t="shared" ca="1" si="0"/>
        <v>107</v>
      </c>
      <c r="E18" s="168">
        <f ca="1">OFFSET(Values!D1074,($W$4-1)*30,($X$4-1)*31)</f>
        <v>0</v>
      </c>
      <c r="F18" s="168">
        <f ca="1">OFFSET(Values!E1074,($W$4-1)*30,($X$4-1)*31)</f>
        <v>0</v>
      </c>
      <c r="G18" s="168">
        <f ca="1">OFFSET(Values!F1074,($W$4-1)*30,($X$4-1)*31)</f>
        <v>1</v>
      </c>
      <c r="H18" s="168">
        <f ca="1">OFFSET(Values!G1074,($W$4-1)*30,($X$4-1)*31)</f>
        <v>14</v>
      </c>
      <c r="I18" s="168">
        <f ca="1">OFFSET(Values!H1074,($W$4-1)*30,($X$4-1)*31)</f>
        <v>14</v>
      </c>
      <c r="J18" s="168">
        <f ca="1">OFFSET(Values!I1074,($W$4-1)*30,($X$4-1)*31)</f>
        <v>23</v>
      </c>
      <c r="K18" s="168">
        <f ca="1">OFFSET(Values!J1074,($W$4-1)*30,($X$4-1)*31)</f>
        <v>33</v>
      </c>
      <c r="L18" s="168">
        <f ca="1">OFFSET(Values!K1074,($W$4-1)*30,($X$4-1)*31)</f>
        <v>13</v>
      </c>
      <c r="M18" s="168">
        <f ca="1">OFFSET(Values!L1074,($W$4-1)*30,($X$4-1)*31)</f>
        <v>7</v>
      </c>
      <c r="N18" s="168">
        <f ca="1">OFFSET(Values!M1074,($W$4-1)*30,($X$4-1)*31)</f>
        <v>0</v>
      </c>
      <c r="O18" s="168">
        <f ca="1">OFFSET(Values!N1074,($W$4-1)*30,($X$4-1)*31)</f>
        <v>1</v>
      </c>
      <c r="P18" s="168">
        <f ca="1">OFFSET(Values!O1074,($W$4-1)*30,($X$4-1)*31)</f>
        <v>1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106</v>
      </c>
      <c r="Z18" s="214">
        <f ca="1">OFFSET(Values!Y1074,($W$4-1)*30,($X$4-1)*31)</f>
        <v>0.99065420560747663</v>
      </c>
      <c r="AA18" s="74">
        <f ca="1">OFFSET(Values!Z1074,($W$4-1)*30,($X$4-1)*31)</f>
        <v>96</v>
      </c>
      <c r="AB18" s="216">
        <f ca="1">OFFSET(Values!AA1074,($W$4-1)*30,($X$4-1)*31)</f>
        <v>0.89719626168224298</v>
      </c>
      <c r="AC18" s="74">
        <f ca="1">OFFSET(Values!AB1074,($W$4-1)*30,($X$4-1)*31)</f>
        <v>55</v>
      </c>
      <c r="AD18" s="216">
        <f ca="1">OFFSET(Values!AC1074,($W$4-1)*30,($X$4-1)*31)</f>
        <v>0.51401869158878499</v>
      </c>
      <c r="AE18" s="21">
        <f ca="1">OFFSET(Values!AD1074,($W$4-1)*30,($X$4-1)*31)</f>
        <v>34.799532710280381</v>
      </c>
      <c r="AF18" s="22">
        <f ca="1">OFFSET(Values!AE1074,($W$4-1)*30,($X$4-1)*31)</f>
        <v>42.045999999999999</v>
      </c>
      <c r="AG18" s="22">
        <f ca="1">OFFSET(Values!AF1074,($W$4-1)*30,($X$4-1)*31)</f>
        <v>47.421999999999997</v>
      </c>
      <c r="AI18" s="579"/>
      <c r="AJ18" s="574"/>
      <c r="AK18" s="575"/>
      <c r="AL18" s="575"/>
    </row>
    <row r="19" spans="2:38" ht="12" customHeight="1" x14ac:dyDescent="0.35">
      <c r="B19" s="36">
        <v>0.25</v>
      </c>
      <c r="C19" s="218">
        <f ca="1">OFFSET(Values!C1075,($W$4-1)*30,($X$4-1)*31)</f>
        <v>291</v>
      </c>
      <c r="D19" s="221">
        <f t="shared" ca="1" si="0"/>
        <v>291</v>
      </c>
      <c r="E19" s="168">
        <f ca="1">OFFSET(Values!D1075,($W$4-1)*30,($X$4-1)*31)</f>
        <v>0</v>
      </c>
      <c r="F19" s="168">
        <f ca="1">OFFSET(Values!E1075,($W$4-1)*30,($X$4-1)*31)</f>
        <v>0</v>
      </c>
      <c r="G19" s="168">
        <f ca="1">OFFSET(Values!F1075,($W$4-1)*30,($X$4-1)*31)</f>
        <v>4</v>
      </c>
      <c r="H19" s="168">
        <f ca="1">OFFSET(Values!G1075,($W$4-1)*30,($X$4-1)*31)</f>
        <v>27</v>
      </c>
      <c r="I19" s="168">
        <f ca="1">OFFSET(Values!H1075,($W$4-1)*30,($X$4-1)*31)</f>
        <v>94</v>
      </c>
      <c r="J19" s="168">
        <f ca="1">OFFSET(Values!I1075,($W$4-1)*30,($X$4-1)*31)</f>
        <v>109</v>
      </c>
      <c r="K19" s="168">
        <f ca="1">OFFSET(Values!J1075,($W$4-1)*30,($X$4-1)*31)</f>
        <v>43</v>
      </c>
      <c r="L19" s="168">
        <f ca="1">OFFSET(Values!K1075,($W$4-1)*30,($X$4-1)*31)</f>
        <v>9</v>
      </c>
      <c r="M19" s="168">
        <f ca="1">OFFSET(Values!L1075,($W$4-1)*30,($X$4-1)*31)</f>
        <v>3</v>
      </c>
      <c r="N19" s="168">
        <f ca="1">OFFSET(Values!M1075,($W$4-1)*30,($X$4-1)*31)</f>
        <v>1</v>
      </c>
      <c r="O19" s="168">
        <f ca="1">OFFSET(Values!N1075,($W$4-1)*30,($X$4-1)*31)</f>
        <v>0</v>
      </c>
      <c r="P19" s="168">
        <f ca="1">OFFSET(Values!O1075,($W$4-1)*30,($X$4-1)*31)</f>
        <v>1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287</v>
      </c>
      <c r="Z19" s="214">
        <f ca="1">OFFSET(Values!Y1075,($W$4-1)*30,($X$4-1)*31)</f>
        <v>0.9862542955326461</v>
      </c>
      <c r="AA19" s="74">
        <f ca="1">OFFSET(Values!Z1075,($W$4-1)*30,($X$4-1)*31)</f>
        <v>272</v>
      </c>
      <c r="AB19" s="216">
        <f ca="1">OFFSET(Values!AA1075,($W$4-1)*30,($X$4-1)*31)</f>
        <v>0.93470790378006874</v>
      </c>
      <c r="AC19" s="74">
        <f ca="1">OFFSET(Values!AB1075,($W$4-1)*30,($X$4-1)*31)</f>
        <v>57</v>
      </c>
      <c r="AD19" s="216">
        <f ca="1">OFFSET(Values!AC1075,($W$4-1)*30,($X$4-1)*31)</f>
        <v>0.19587628865979381</v>
      </c>
      <c r="AE19" s="21">
        <f ca="1">OFFSET(Values!AD1075,($W$4-1)*30,($X$4-1)*31)</f>
        <v>31.165017182130605</v>
      </c>
      <c r="AF19" s="22">
        <f ca="1">OFFSET(Values!AE1075,($W$4-1)*30,($X$4-1)*31)</f>
        <v>35.975999999999999</v>
      </c>
      <c r="AG19" s="22">
        <f ca="1">OFFSET(Values!AF1075,($W$4-1)*30,($X$4-1)*31)</f>
        <v>40.395999999999972</v>
      </c>
      <c r="AI19" s="580"/>
      <c r="AJ19" s="576"/>
      <c r="AK19" s="577"/>
      <c r="AL19" s="577"/>
    </row>
    <row r="20" spans="2:38" ht="12" customHeight="1" x14ac:dyDescent="0.35">
      <c r="B20" s="36">
        <v>0.29166666666666702</v>
      </c>
      <c r="C20" s="218">
        <f ca="1">OFFSET(Values!C1076,($W$4-1)*30,($X$4-1)*31)</f>
        <v>819</v>
      </c>
      <c r="D20" s="221">
        <f t="shared" ca="1" si="0"/>
        <v>819</v>
      </c>
      <c r="E20" s="168">
        <f ca="1">OFFSET(Values!D1076,($W$4-1)*30,($X$4-1)*31)</f>
        <v>4</v>
      </c>
      <c r="F20" s="168">
        <f ca="1">OFFSET(Values!E1076,($W$4-1)*30,($X$4-1)*31)</f>
        <v>6</v>
      </c>
      <c r="G20" s="168">
        <f ca="1">OFFSET(Values!F1076,($W$4-1)*30,($X$4-1)*31)</f>
        <v>52</v>
      </c>
      <c r="H20" s="168">
        <f ca="1">OFFSET(Values!G1076,($W$4-1)*30,($X$4-1)*31)</f>
        <v>223</v>
      </c>
      <c r="I20" s="168">
        <f ca="1">OFFSET(Values!H1076,($W$4-1)*30,($X$4-1)*31)</f>
        <v>340</v>
      </c>
      <c r="J20" s="168">
        <f ca="1">OFFSET(Values!I1076,($W$4-1)*30,($X$4-1)*31)</f>
        <v>174</v>
      </c>
      <c r="K20" s="168">
        <f ca="1">OFFSET(Values!J1076,($W$4-1)*30,($X$4-1)*31)</f>
        <v>15</v>
      </c>
      <c r="L20" s="168">
        <f ca="1">OFFSET(Values!K1076,($W$4-1)*30,($X$4-1)*31)</f>
        <v>3</v>
      </c>
      <c r="M20" s="168">
        <f ca="1">OFFSET(Values!L1076,($W$4-1)*30,($X$4-1)*31)</f>
        <v>1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1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757</v>
      </c>
      <c r="Z20" s="214">
        <f ca="1">OFFSET(Values!Y1076,($W$4-1)*30,($X$4-1)*31)</f>
        <v>0.92429792429792434</v>
      </c>
      <c r="AA20" s="74">
        <f ca="1">OFFSET(Values!Z1076,($W$4-1)*30,($X$4-1)*31)</f>
        <v>589</v>
      </c>
      <c r="AB20" s="216">
        <f ca="1">OFFSET(Values!AA1076,($W$4-1)*30,($X$4-1)*31)</f>
        <v>0.71916971916971917</v>
      </c>
      <c r="AC20" s="74">
        <f ca="1">OFFSET(Values!AB1076,($W$4-1)*30,($X$4-1)*31)</f>
        <v>20</v>
      </c>
      <c r="AD20" s="216">
        <f ca="1">OFFSET(Values!AC1076,($W$4-1)*30,($X$4-1)*31)</f>
        <v>2.442002442002442E-2</v>
      </c>
      <c r="AE20" s="21">
        <f ca="1">OFFSET(Values!AD1076,($W$4-1)*30,($X$4-1)*31)</f>
        <v>26.600146520146538</v>
      </c>
      <c r="AF20" s="22">
        <f ca="1">OFFSET(Values!AE1076,($W$4-1)*30,($X$4-1)*31)</f>
        <v>31.37</v>
      </c>
      <c r="AG20" s="22">
        <f ca="1">OFFSET(Values!AF1076,($W$4-1)*30,($X$4-1)*31)</f>
        <v>33.47</v>
      </c>
      <c r="AI20" s="563" t="s">
        <v>109</v>
      </c>
      <c r="AJ20" s="566" t="s">
        <v>117</v>
      </c>
      <c r="AK20" s="566"/>
      <c r="AL20" s="567"/>
    </row>
    <row r="21" spans="2:38" ht="12" customHeight="1" x14ac:dyDescent="0.35">
      <c r="B21" s="36">
        <v>0.33333333333333298</v>
      </c>
      <c r="C21" s="218">
        <f ca="1">OFFSET(Values!C1077,($W$4-1)*30,($X$4-1)*31)</f>
        <v>931</v>
      </c>
      <c r="D21" s="221">
        <f t="shared" ca="1" si="0"/>
        <v>931</v>
      </c>
      <c r="E21" s="168">
        <f ca="1">OFFSET(Values!D1077,($W$4-1)*30,($X$4-1)*31)</f>
        <v>10</v>
      </c>
      <c r="F21" s="168">
        <f ca="1">OFFSET(Values!E1077,($W$4-1)*30,($X$4-1)*31)</f>
        <v>19</v>
      </c>
      <c r="G21" s="168">
        <f ca="1">OFFSET(Values!F1077,($W$4-1)*30,($X$4-1)*31)</f>
        <v>104</v>
      </c>
      <c r="H21" s="168">
        <f ca="1">OFFSET(Values!G1077,($W$4-1)*30,($X$4-1)*31)</f>
        <v>346</v>
      </c>
      <c r="I21" s="168">
        <f ca="1">OFFSET(Values!H1077,($W$4-1)*30,($X$4-1)*31)</f>
        <v>336</v>
      </c>
      <c r="J21" s="168">
        <f ca="1">OFFSET(Values!I1077,($W$4-1)*30,($X$4-1)*31)</f>
        <v>101</v>
      </c>
      <c r="K21" s="168">
        <f ca="1">OFFSET(Values!J1077,($W$4-1)*30,($X$4-1)*31)</f>
        <v>12</v>
      </c>
      <c r="L21" s="168">
        <f ca="1">OFFSET(Values!K1077,($W$4-1)*30,($X$4-1)*31)</f>
        <v>1</v>
      </c>
      <c r="M21" s="168">
        <f ca="1">OFFSET(Values!L1077,($W$4-1)*30,($X$4-1)*31)</f>
        <v>1</v>
      </c>
      <c r="N21" s="168">
        <f ca="1">OFFSET(Values!M1077,($W$4-1)*30,($X$4-1)*31)</f>
        <v>1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798</v>
      </c>
      <c r="Z21" s="214">
        <f ca="1">OFFSET(Values!Y1077,($W$4-1)*30,($X$4-1)*31)</f>
        <v>0.8571428571428571</v>
      </c>
      <c r="AA21" s="74">
        <f ca="1">OFFSET(Values!Z1077,($W$4-1)*30,($X$4-1)*31)</f>
        <v>527</v>
      </c>
      <c r="AB21" s="216">
        <f ca="1">OFFSET(Values!AA1077,($W$4-1)*30,($X$4-1)*31)</f>
        <v>0.56605800214822766</v>
      </c>
      <c r="AC21" s="74">
        <f ca="1">OFFSET(Values!AB1077,($W$4-1)*30,($X$4-1)*31)</f>
        <v>15</v>
      </c>
      <c r="AD21" s="216">
        <f ca="1">OFFSET(Values!AC1077,($W$4-1)*30,($X$4-1)*31)</f>
        <v>1.611170784103115E-2</v>
      </c>
      <c r="AE21" s="21">
        <f ca="1">OFFSET(Values!AD1077,($W$4-1)*30,($X$4-1)*31)</f>
        <v>24.786466165413543</v>
      </c>
      <c r="AF21" s="22">
        <f ca="1">OFFSET(Values!AE1077,($W$4-1)*30,($X$4-1)*31)</f>
        <v>29.613999999999997</v>
      </c>
      <c r="AG21" s="22">
        <f ca="1">OFFSET(Values!AF1077,($W$4-1)*30,($X$4-1)*31)</f>
        <v>32.671999999999997</v>
      </c>
      <c r="AI21" s="564"/>
      <c r="AJ21" s="568"/>
      <c r="AK21" s="568"/>
      <c r="AL21" s="569"/>
    </row>
    <row r="22" spans="2:38" ht="12" customHeight="1" x14ac:dyDescent="0.35">
      <c r="B22" s="36">
        <v>0.375</v>
      </c>
      <c r="C22" s="218">
        <f ca="1">OFFSET(Values!C1078,($W$4-1)*30,($X$4-1)*31)</f>
        <v>751</v>
      </c>
      <c r="D22" s="221">
        <f t="shared" ca="1" si="0"/>
        <v>751</v>
      </c>
      <c r="E22" s="168">
        <f ca="1">OFFSET(Values!D1078,($W$4-1)*30,($X$4-1)*31)</f>
        <v>0</v>
      </c>
      <c r="F22" s="168">
        <f ca="1">OFFSET(Values!E1078,($W$4-1)*30,($X$4-1)*31)</f>
        <v>4</v>
      </c>
      <c r="G22" s="168">
        <f ca="1">OFFSET(Values!F1078,($W$4-1)*30,($X$4-1)*31)</f>
        <v>27</v>
      </c>
      <c r="H22" s="168">
        <f ca="1">OFFSET(Values!G1078,($W$4-1)*30,($X$4-1)*31)</f>
        <v>228</v>
      </c>
      <c r="I22" s="168">
        <f ca="1">OFFSET(Values!H1078,($W$4-1)*30,($X$4-1)*31)</f>
        <v>283</v>
      </c>
      <c r="J22" s="168">
        <f ca="1">OFFSET(Values!I1078,($W$4-1)*30,($X$4-1)*31)</f>
        <v>154</v>
      </c>
      <c r="K22" s="168">
        <f ca="1">OFFSET(Values!J1078,($W$4-1)*30,($X$4-1)*31)</f>
        <v>44</v>
      </c>
      <c r="L22" s="168">
        <f ca="1">OFFSET(Values!K1078,($W$4-1)*30,($X$4-1)*31)</f>
        <v>6</v>
      </c>
      <c r="M22" s="168">
        <f ca="1">OFFSET(Values!L1078,($W$4-1)*30,($X$4-1)*31)</f>
        <v>4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1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720</v>
      </c>
      <c r="Z22" s="214">
        <f ca="1">OFFSET(Values!Y1078,($W$4-1)*30,($X$4-1)*31)</f>
        <v>0.95872170439414117</v>
      </c>
      <c r="AA22" s="74">
        <f ca="1">OFFSET(Values!Z1078,($W$4-1)*30,($X$4-1)*31)</f>
        <v>557</v>
      </c>
      <c r="AB22" s="216">
        <f ca="1">OFFSET(Values!AA1078,($W$4-1)*30,($X$4-1)*31)</f>
        <v>0.74167776298268973</v>
      </c>
      <c r="AC22" s="74">
        <f ca="1">OFFSET(Values!AB1078,($W$4-1)*30,($X$4-1)*31)</f>
        <v>55</v>
      </c>
      <c r="AD22" s="216">
        <f ca="1">OFFSET(Values!AC1078,($W$4-1)*30,($X$4-1)*31)</f>
        <v>7.3235685752330221E-2</v>
      </c>
      <c r="AE22" s="21">
        <f ca="1">OFFSET(Values!AD1078,($W$4-1)*30,($X$4-1)*31)</f>
        <v>27.487296937416854</v>
      </c>
      <c r="AF22" s="22">
        <f ca="1">OFFSET(Values!AE1078,($W$4-1)*30,($X$4-1)*31)</f>
        <v>32.169999999999995</v>
      </c>
      <c r="AG22" s="22">
        <f ca="1">OFFSET(Values!AF1078,($W$4-1)*30,($X$4-1)*31)</f>
        <v>35.700000000000003</v>
      </c>
      <c r="AI22" s="564"/>
      <c r="AJ22" s="568"/>
      <c r="AK22" s="568"/>
      <c r="AL22" s="569"/>
    </row>
    <row r="23" spans="2:38" ht="12" customHeight="1" x14ac:dyDescent="0.35">
      <c r="B23" s="36">
        <v>0.41666666666666669</v>
      </c>
      <c r="C23" s="218">
        <f ca="1">OFFSET(Values!C1079,($W$4-1)*30,($X$4-1)*31)</f>
        <v>619</v>
      </c>
      <c r="D23" s="221">
        <f t="shared" ca="1" si="0"/>
        <v>619</v>
      </c>
      <c r="E23" s="168">
        <f ca="1">OFFSET(Values!D1079,($W$4-1)*30,($X$4-1)*31)</f>
        <v>1</v>
      </c>
      <c r="F23" s="168">
        <f ca="1">OFFSET(Values!E1079,($W$4-1)*30,($X$4-1)*31)</f>
        <v>2</v>
      </c>
      <c r="G23" s="168">
        <f ca="1">OFFSET(Values!F1079,($W$4-1)*30,($X$4-1)*31)</f>
        <v>41</v>
      </c>
      <c r="H23" s="168">
        <f ca="1">OFFSET(Values!G1079,($W$4-1)*30,($X$4-1)*31)</f>
        <v>157</v>
      </c>
      <c r="I23" s="168">
        <f ca="1">OFFSET(Values!H1079,($W$4-1)*30,($X$4-1)*31)</f>
        <v>230</v>
      </c>
      <c r="J23" s="168">
        <f ca="1">OFFSET(Values!I1079,($W$4-1)*30,($X$4-1)*31)</f>
        <v>141</v>
      </c>
      <c r="K23" s="168">
        <f ca="1">OFFSET(Values!J1079,($W$4-1)*30,($X$4-1)*31)</f>
        <v>33</v>
      </c>
      <c r="L23" s="168">
        <f ca="1">OFFSET(Values!K1079,($W$4-1)*30,($X$4-1)*31)</f>
        <v>11</v>
      </c>
      <c r="M23" s="168">
        <f ca="1">OFFSET(Values!L1079,($W$4-1)*30,($X$4-1)*31)</f>
        <v>1</v>
      </c>
      <c r="N23" s="168">
        <f ca="1">OFFSET(Values!M1079,($W$4-1)*30,($X$4-1)*31)</f>
        <v>2</v>
      </c>
      <c r="O23" s="168">
        <f ca="1">OFFSET(Values!N1079,($W$4-1)*30,($X$4-1)*31)</f>
        <v>0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575</v>
      </c>
      <c r="Z23" s="214">
        <f ca="1">OFFSET(Values!Y1079,($W$4-1)*30,($X$4-1)*31)</f>
        <v>0.92891760904684972</v>
      </c>
      <c r="AA23" s="74">
        <f ca="1">OFFSET(Values!Z1079,($W$4-1)*30,($X$4-1)*31)</f>
        <v>471</v>
      </c>
      <c r="AB23" s="216">
        <f ca="1">OFFSET(Values!AA1079,($W$4-1)*30,($X$4-1)*31)</f>
        <v>0.76090468497576735</v>
      </c>
      <c r="AC23" s="74">
        <f ca="1">OFFSET(Values!AB1079,($W$4-1)*30,($X$4-1)*31)</f>
        <v>47</v>
      </c>
      <c r="AD23" s="216">
        <f ca="1">OFFSET(Values!AC1079,($W$4-1)*30,($X$4-1)*31)</f>
        <v>7.5928917609046853E-2</v>
      </c>
      <c r="AE23" s="21">
        <f ca="1">OFFSET(Values!AD1079,($W$4-1)*30,($X$4-1)*31)</f>
        <v>27.578481421647815</v>
      </c>
      <c r="AF23" s="22">
        <f ca="1">OFFSET(Values!AE1079,($W$4-1)*30,($X$4-1)*31)</f>
        <v>33.01</v>
      </c>
      <c r="AG23" s="22">
        <f ca="1">OFFSET(Values!AF1079,($W$4-1)*30,($X$4-1)*31)</f>
        <v>36.35</v>
      </c>
      <c r="AI23" s="564"/>
      <c r="AJ23" s="568"/>
      <c r="AK23" s="568"/>
      <c r="AL23" s="569"/>
    </row>
    <row r="24" spans="2:38" ht="12" customHeight="1" x14ac:dyDescent="0.35">
      <c r="B24" s="36">
        <v>0.45833333333333298</v>
      </c>
      <c r="C24" s="218">
        <f ca="1">OFFSET(Values!C1080,($W$4-1)*30,($X$4-1)*31)</f>
        <v>574</v>
      </c>
      <c r="D24" s="221">
        <f t="shared" ca="1" si="0"/>
        <v>574</v>
      </c>
      <c r="E24" s="168">
        <f ca="1">OFFSET(Values!D1080,($W$4-1)*30,($X$4-1)*31)</f>
        <v>0</v>
      </c>
      <c r="F24" s="168">
        <f ca="1">OFFSET(Values!E1080,($W$4-1)*30,($X$4-1)*31)</f>
        <v>1</v>
      </c>
      <c r="G24" s="168">
        <f ca="1">OFFSET(Values!F1080,($W$4-1)*30,($X$4-1)*31)</f>
        <v>34</v>
      </c>
      <c r="H24" s="168">
        <f ca="1">OFFSET(Values!G1080,($W$4-1)*30,($X$4-1)*31)</f>
        <v>126</v>
      </c>
      <c r="I24" s="168">
        <f ca="1">OFFSET(Values!H1080,($W$4-1)*30,($X$4-1)*31)</f>
        <v>185</v>
      </c>
      <c r="J24" s="168">
        <f ca="1">OFFSET(Values!I1080,($W$4-1)*30,($X$4-1)*31)</f>
        <v>168</v>
      </c>
      <c r="K24" s="168">
        <f ca="1">OFFSET(Values!J1080,($W$4-1)*30,($X$4-1)*31)</f>
        <v>44</v>
      </c>
      <c r="L24" s="168">
        <f ca="1">OFFSET(Values!K1080,($W$4-1)*30,($X$4-1)*31)</f>
        <v>9</v>
      </c>
      <c r="M24" s="168">
        <f ca="1">OFFSET(Values!L1080,($W$4-1)*30,($X$4-1)*31)</f>
        <v>4</v>
      </c>
      <c r="N24" s="168">
        <f ca="1">OFFSET(Values!M1080,($W$4-1)*30,($X$4-1)*31)</f>
        <v>1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2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539</v>
      </c>
      <c r="Z24" s="214">
        <f ca="1">OFFSET(Values!Y1080,($W$4-1)*30,($X$4-1)*31)</f>
        <v>0.93902439024390238</v>
      </c>
      <c r="AA24" s="74">
        <f ca="1">OFFSET(Values!Z1080,($W$4-1)*30,($X$4-1)*31)</f>
        <v>438</v>
      </c>
      <c r="AB24" s="216">
        <f ca="1">OFFSET(Values!AA1080,($W$4-1)*30,($X$4-1)*31)</f>
        <v>0.76306620209059228</v>
      </c>
      <c r="AC24" s="74">
        <f ca="1">OFFSET(Values!AB1080,($W$4-1)*30,($X$4-1)*31)</f>
        <v>60</v>
      </c>
      <c r="AD24" s="216">
        <f ca="1">OFFSET(Values!AC1080,($W$4-1)*30,($X$4-1)*31)</f>
        <v>0.10452961672473868</v>
      </c>
      <c r="AE24" s="21">
        <f ca="1">OFFSET(Values!AD1080,($W$4-1)*30,($X$4-1)*31)</f>
        <v>28.659425087108023</v>
      </c>
      <c r="AF24" s="22">
        <f ca="1">OFFSET(Values!AE1080,($W$4-1)*30,($X$4-1)*31)</f>
        <v>34.0075</v>
      </c>
      <c r="AG24" s="22">
        <f ca="1">OFFSET(Values!AF1080,($W$4-1)*30,($X$4-1)*31)</f>
        <v>37.787499999999994</v>
      </c>
      <c r="AI24" s="564"/>
      <c r="AJ24" s="568"/>
      <c r="AK24" s="568"/>
      <c r="AL24" s="569"/>
    </row>
    <row r="25" spans="2:38" ht="12" customHeight="1" x14ac:dyDescent="0.35">
      <c r="B25" s="36">
        <v>0.5</v>
      </c>
      <c r="C25" s="218">
        <f ca="1">OFFSET(Values!C1081,($W$4-1)*30,($X$4-1)*31)</f>
        <v>718</v>
      </c>
      <c r="D25" s="221">
        <f t="shared" ca="1" si="0"/>
        <v>718</v>
      </c>
      <c r="E25" s="168">
        <f ca="1">OFFSET(Values!D1081,($W$4-1)*30,($X$4-1)*31)</f>
        <v>1</v>
      </c>
      <c r="F25" s="168">
        <f ca="1">OFFSET(Values!E1081,($W$4-1)*30,($X$4-1)*31)</f>
        <v>5</v>
      </c>
      <c r="G25" s="168">
        <f ca="1">OFFSET(Values!F1081,($W$4-1)*30,($X$4-1)*31)</f>
        <v>49</v>
      </c>
      <c r="H25" s="168">
        <f ca="1">OFFSET(Values!G1081,($W$4-1)*30,($X$4-1)*31)</f>
        <v>205</v>
      </c>
      <c r="I25" s="168">
        <f ca="1">OFFSET(Values!H1081,($W$4-1)*30,($X$4-1)*31)</f>
        <v>281</v>
      </c>
      <c r="J25" s="168">
        <f ca="1">OFFSET(Values!I1081,($W$4-1)*30,($X$4-1)*31)</f>
        <v>138</v>
      </c>
      <c r="K25" s="168">
        <f ca="1">OFFSET(Values!J1081,($W$4-1)*30,($X$4-1)*31)</f>
        <v>33</v>
      </c>
      <c r="L25" s="168">
        <f ca="1">OFFSET(Values!K1081,($W$4-1)*30,($X$4-1)*31)</f>
        <v>4</v>
      </c>
      <c r="M25" s="168">
        <f ca="1">OFFSET(Values!L1081,($W$4-1)*30,($X$4-1)*31)</f>
        <v>2</v>
      </c>
      <c r="N25" s="168">
        <f ca="1">OFFSET(Values!M1081,($W$4-1)*30,($X$4-1)*31)</f>
        <v>0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663</v>
      </c>
      <c r="Z25" s="214">
        <f ca="1">OFFSET(Values!Y1081,($W$4-1)*30,($X$4-1)*31)</f>
        <v>0.92339832869080785</v>
      </c>
      <c r="AA25" s="74">
        <f ca="1">OFFSET(Values!Z1081,($W$4-1)*30,($X$4-1)*31)</f>
        <v>516</v>
      </c>
      <c r="AB25" s="216">
        <f ca="1">OFFSET(Values!AA1081,($W$4-1)*30,($X$4-1)*31)</f>
        <v>0.71866295264623958</v>
      </c>
      <c r="AC25" s="74">
        <f ca="1">OFFSET(Values!AB1081,($W$4-1)*30,($X$4-1)*31)</f>
        <v>39</v>
      </c>
      <c r="AD25" s="216">
        <f ca="1">OFFSET(Values!AC1081,($W$4-1)*30,($X$4-1)*31)</f>
        <v>5.4317548746518104E-2</v>
      </c>
      <c r="AE25" s="21">
        <f ca="1">OFFSET(Values!AD1081,($W$4-1)*30,($X$4-1)*31)</f>
        <v>26.769192200557097</v>
      </c>
      <c r="AF25" s="22">
        <f ca="1">OFFSET(Values!AE1081,($W$4-1)*30,($X$4-1)*31)</f>
        <v>31.6815</v>
      </c>
      <c r="AG25" s="22">
        <f ca="1">OFFSET(Values!AF1081,($W$4-1)*30,($X$4-1)*31)</f>
        <v>35.41899999999999</v>
      </c>
      <c r="AI25" s="564"/>
      <c r="AJ25" s="568"/>
      <c r="AK25" s="568"/>
      <c r="AL25" s="569"/>
    </row>
    <row r="26" spans="2:38" ht="12" customHeight="1" x14ac:dyDescent="0.35">
      <c r="B26" s="36">
        <v>0.54166666666666663</v>
      </c>
      <c r="C26" s="218">
        <f ca="1">OFFSET(Values!C1082,($W$4-1)*30,($X$4-1)*31)</f>
        <v>633</v>
      </c>
      <c r="D26" s="221">
        <f t="shared" ca="1" si="0"/>
        <v>633</v>
      </c>
      <c r="E26" s="168">
        <f ca="1">OFFSET(Values!D1082,($W$4-1)*30,($X$4-1)*31)</f>
        <v>1</v>
      </c>
      <c r="F26" s="168">
        <f ca="1">OFFSET(Values!E1082,($W$4-1)*30,($X$4-1)*31)</f>
        <v>4</v>
      </c>
      <c r="G26" s="168">
        <f ca="1">OFFSET(Values!F1082,($W$4-1)*30,($X$4-1)*31)</f>
        <v>45</v>
      </c>
      <c r="H26" s="168">
        <f ca="1">OFFSET(Values!G1082,($W$4-1)*30,($X$4-1)*31)</f>
        <v>119</v>
      </c>
      <c r="I26" s="168">
        <f ca="1">OFFSET(Values!H1082,($W$4-1)*30,($X$4-1)*31)</f>
        <v>248</v>
      </c>
      <c r="J26" s="168">
        <f ca="1">OFFSET(Values!I1082,($W$4-1)*30,($X$4-1)*31)</f>
        <v>166</v>
      </c>
      <c r="K26" s="168">
        <f ca="1">OFFSET(Values!J1082,($W$4-1)*30,($X$4-1)*31)</f>
        <v>40</v>
      </c>
      <c r="L26" s="168">
        <f ca="1">OFFSET(Values!K1082,($W$4-1)*30,($X$4-1)*31)</f>
        <v>6</v>
      </c>
      <c r="M26" s="168">
        <f ca="1">OFFSET(Values!L1082,($W$4-1)*30,($X$4-1)*31)</f>
        <v>2</v>
      </c>
      <c r="N26" s="168">
        <f ca="1">OFFSET(Values!M1082,($W$4-1)*30,($X$4-1)*31)</f>
        <v>2</v>
      </c>
      <c r="O26" s="168">
        <f ca="1">OFFSET(Values!N1082,($W$4-1)*30,($X$4-1)*31)</f>
        <v>0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583</v>
      </c>
      <c r="Z26" s="214">
        <f ca="1">OFFSET(Values!Y1082,($W$4-1)*30,($X$4-1)*31)</f>
        <v>0.92101105845181674</v>
      </c>
      <c r="AA26" s="74">
        <f ca="1">OFFSET(Values!Z1082,($W$4-1)*30,($X$4-1)*31)</f>
        <v>493</v>
      </c>
      <c r="AB26" s="216">
        <f ca="1">OFFSET(Values!AA1082,($W$4-1)*30,($X$4-1)*31)</f>
        <v>0.77883096366508686</v>
      </c>
      <c r="AC26" s="74">
        <f ca="1">OFFSET(Values!AB1082,($W$4-1)*30,($X$4-1)*31)</f>
        <v>50</v>
      </c>
      <c r="AD26" s="216">
        <f ca="1">OFFSET(Values!AC1082,($W$4-1)*30,($X$4-1)*31)</f>
        <v>7.8988941548183256E-2</v>
      </c>
      <c r="AE26" s="21">
        <f ca="1">OFFSET(Values!AD1082,($W$4-1)*30,($X$4-1)*31)</f>
        <v>27.869747235387027</v>
      </c>
      <c r="AF26" s="22">
        <f ca="1">OFFSET(Values!AE1082,($W$4-1)*30,($X$4-1)*31)</f>
        <v>32.856000000000002</v>
      </c>
      <c r="AG26" s="22">
        <f ca="1">OFFSET(Values!AF1082,($W$4-1)*30,($X$4-1)*31)</f>
        <v>36.26</v>
      </c>
      <c r="AI26" s="564"/>
      <c r="AJ26" s="568"/>
      <c r="AK26" s="568"/>
      <c r="AL26" s="569"/>
    </row>
    <row r="27" spans="2:38" ht="12" customHeight="1" x14ac:dyDescent="0.35">
      <c r="B27" s="36">
        <v>0.58333333333333304</v>
      </c>
      <c r="C27" s="218">
        <f ca="1">OFFSET(Values!C1083,($W$4-1)*30,($X$4-1)*31)</f>
        <v>809</v>
      </c>
      <c r="D27" s="221">
        <f t="shared" ca="1" si="0"/>
        <v>809</v>
      </c>
      <c r="E27" s="168">
        <f ca="1">OFFSET(Values!D1083,($W$4-1)*30,($X$4-1)*31)</f>
        <v>1</v>
      </c>
      <c r="F27" s="168">
        <f ca="1">OFFSET(Values!E1083,($W$4-1)*30,($X$4-1)*31)</f>
        <v>11</v>
      </c>
      <c r="G27" s="168">
        <f ca="1">OFFSET(Values!F1083,($W$4-1)*30,($X$4-1)*31)</f>
        <v>58</v>
      </c>
      <c r="H27" s="168">
        <f ca="1">OFFSET(Values!G1083,($W$4-1)*30,($X$4-1)*31)</f>
        <v>271</v>
      </c>
      <c r="I27" s="168">
        <f ca="1">OFFSET(Values!H1083,($W$4-1)*30,($X$4-1)*31)</f>
        <v>314</v>
      </c>
      <c r="J27" s="168">
        <f ca="1">OFFSET(Values!I1083,($W$4-1)*30,($X$4-1)*31)</f>
        <v>128</v>
      </c>
      <c r="K27" s="168">
        <f ca="1">OFFSET(Values!J1083,($W$4-1)*30,($X$4-1)*31)</f>
        <v>21</v>
      </c>
      <c r="L27" s="168">
        <f ca="1">OFFSET(Values!K1083,($W$4-1)*30,($X$4-1)*31)</f>
        <v>4</v>
      </c>
      <c r="M27" s="168">
        <f ca="1">OFFSET(Values!L1083,($W$4-1)*30,($X$4-1)*31)</f>
        <v>0</v>
      </c>
      <c r="N27" s="168">
        <f ca="1">OFFSET(Values!M1083,($W$4-1)*30,($X$4-1)*31)</f>
        <v>0</v>
      </c>
      <c r="O27" s="168">
        <f ca="1">OFFSET(Values!N1083,($W$4-1)*30,($X$4-1)*31)</f>
        <v>1</v>
      </c>
      <c r="P27" s="168">
        <f ca="1">OFFSET(Values!O1083,($W$4-1)*30,($X$4-1)*31)</f>
        <v>0</v>
      </c>
      <c r="Q27" s="168">
        <f ca="1">OFFSET(Values!P1083,($W$4-1)*30,($X$4-1)*31)</f>
        <v>0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739</v>
      </c>
      <c r="Z27" s="214">
        <f ca="1">OFFSET(Values!Y1083,($W$4-1)*30,($X$4-1)*31)</f>
        <v>0.91347342398022247</v>
      </c>
      <c r="AA27" s="74">
        <f ca="1">OFFSET(Values!Z1083,($W$4-1)*30,($X$4-1)*31)</f>
        <v>527</v>
      </c>
      <c r="AB27" s="216">
        <f ca="1">OFFSET(Values!AA1083,($W$4-1)*30,($X$4-1)*31)</f>
        <v>0.65142150803461063</v>
      </c>
      <c r="AC27" s="74">
        <f ca="1">OFFSET(Values!AB1083,($W$4-1)*30,($X$4-1)*31)</f>
        <v>26</v>
      </c>
      <c r="AD27" s="216">
        <f ca="1">OFFSET(Values!AC1083,($W$4-1)*30,($X$4-1)*31)</f>
        <v>3.2138442521631644E-2</v>
      </c>
      <c r="AE27" s="21">
        <f ca="1">OFFSET(Values!AD1083,($W$4-1)*30,($X$4-1)*31)</f>
        <v>25.959789864029631</v>
      </c>
      <c r="AF27" s="22">
        <f ca="1">OFFSET(Values!AE1083,($W$4-1)*30,($X$4-1)*31)</f>
        <v>30.664999999999999</v>
      </c>
      <c r="AG27" s="22">
        <f ca="1">OFFSET(Values!AF1083,($W$4-1)*30,($X$4-1)*31)</f>
        <v>34.340000000000003</v>
      </c>
      <c r="AI27" s="565"/>
      <c r="AJ27" s="570"/>
      <c r="AK27" s="570"/>
      <c r="AL27" s="571"/>
    </row>
    <row r="28" spans="2:38" ht="12" customHeight="1" x14ac:dyDescent="0.35">
      <c r="B28" s="36">
        <v>0.625</v>
      </c>
      <c r="C28" s="218">
        <f ca="1">OFFSET(Values!C1084,($W$4-1)*30,($X$4-1)*31)</f>
        <v>1012</v>
      </c>
      <c r="D28" s="221">
        <f t="shared" ca="1" si="0"/>
        <v>1012</v>
      </c>
      <c r="E28" s="168">
        <f ca="1">OFFSET(Values!D1084,($W$4-1)*30,($X$4-1)*31)</f>
        <v>1</v>
      </c>
      <c r="F28" s="168">
        <f ca="1">OFFSET(Values!E1084,($W$4-1)*30,($X$4-1)*31)</f>
        <v>8</v>
      </c>
      <c r="G28" s="168">
        <f ca="1">OFFSET(Values!F1084,($W$4-1)*30,($X$4-1)*31)</f>
        <v>117</v>
      </c>
      <c r="H28" s="168">
        <f ca="1">OFFSET(Values!G1084,($W$4-1)*30,($X$4-1)*31)</f>
        <v>383</v>
      </c>
      <c r="I28" s="168">
        <f ca="1">OFFSET(Values!H1084,($W$4-1)*30,($X$4-1)*31)</f>
        <v>340</v>
      </c>
      <c r="J28" s="168">
        <f ca="1">OFFSET(Values!I1084,($W$4-1)*30,($X$4-1)*31)</f>
        <v>125</v>
      </c>
      <c r="K28" s="168">
        <f ca="1">OFFSET(Values!J1084,($W$4-1)*30,($X$4-1)*31)</f>
        <v>30</v>
      </c>
      <c r="L28" s="168">
        <f ca="1">OFFSET(Values!K1084,($W$4-1)*30,($X$4-1)*31)</f>
        <v>5</v>
      </c>
      <c r="M28" s="168">
        <f ca="1">OFFSET(Values!L1084,($W$4-1)*30,($X$4-1)*31)</f>
        <v>2</v>
      </c>
      <c r="N28" s="168">
        <f ca="1">OFFSET(Values!M1084,($W$4-1)*30,($X$4-1)*31)</f>
        <v>0</v>
      </c>
      <c r="O28" s="168">
        <f ca="1">OFFSET(Values!N1084,($W$4-1)*30,($X$4-1)*31)</f>
        <v>1</v>
      </c>
      <c r="P28" s="168">
        <f ca="1">OFFSET(Values!O1084,($W$4-1)*30,($X$4-1)*31)</f>
        <v>0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0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886</v>
      </c>
      <c r="Z28" s="214">
        <f ca="1">OFFSET(Values!Y1084,($W$4-1)*30,($X$4-1)*31)</f>
        <v>0.87549407114624511</v>
      </c>
      <c r="AA28" s="74">
        <f ca="1">OFFSET(Values!Z1084,($W$4-1)*30,($X$4-1)*31)</f>
        <v>583</v>
      </c>
      <c r="AB28" s="216">
        <f ca="1">OFFSET(Values!AA1084,($W$4-1)*30,($X$4-1)*31)</f>
        <v>0.57608695652173914</v>
      </c>
      <c r="AC28" s="74">
        <f ca="1">OFFSET(Values!AB1084,($W$4-1)*30,($X$4-1)*31)</f>
        <v>38</v>
      </c>
      <c r="AD28" s="216">
        <f ca="1">OFFSET(Values!AC1084,($W$4-1)*30,($X$4-1)*31)</f>
        <v>3.7549407114624504E-2</v>
      </c>
      <c r="AE28" s="21">
        <f ca="1">OFFSET(Values!AD1084,($W$4-1)*30,($X$4-1)*31)</f>
        <v>25.351037549407096</v>
      </c>
      <c r="AF28" s="22">
        <f ca="1">OFFSET(Values!AE1084,($W$4-1)*30,($X$4-1)*31)</f>
        <v>30.254499999999997</v>
      </c>
      <c r="AG28" s="22">
        <f ca="1">OFFSET(Values!AF1084,($W$4-1)*30,($X$4-1)*31)</f>
        <v>34.197499999999991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996</v>
      </c>
      <c r="D29" s="221">
        <f t="shared" ca="1" si="0"/>
        <v>996</v>
      </c>
      <c r="E29" s="168">
        <f ca="1">OFFSET(Values!D1085,($W$4-1)*30,($X$4-1)*31)</f>
        <v>12</v>
      </c>
      <c r="F29" s="168">
        <f ca="1">OFFSET(Values!E1085,($W$4-1)*30,($X$4-1)*31)</f>
        <v>11</v>
      </c>
      <c r="G29" s="168">
        <f ca="1">OFFSET(Values!F1085,($W$4-1)*30,($X$4-1)*31)</f>
        <v>133</v>
      </c>
      <c r="H29" s="168">
        <f ca="1">OFFSET(Values!G1085,($W$4-1)*30,($X$4-1)*31)</f>
        <v>314</v>
      </c>
      <c r="I29" s="168">
        <f ca="1">OFFSET(Values!H1085,($W$4-1)*30,($X$4-1)*31)</f>
        <v>358</v>
      </c>
      <c r="J29" s="168">
        <f ca="1">OFFSET(Values!I1085,($W$4-1)*30,($X$4-1)*31)</f>
        <v>141</v>
      </c>
      <c r="K29" s="168">
        <f ca="1">OFFSET(Values!J1085,($W$4-1)*30,($X$4-1)*31)</f>
        <v>22</v>
      </c>
      <c r="L29" s="168">
        <f ca="1">OFFSET(Values!K1085,($W$4-1)*30,($X$4-1)*31)</f>
        <v>4</v>
      </c>
      <c r="M29" s="168">
        <f ca="1">OFFSET(Values!L1085,($W$4-1)*30,($X$4-1)*31)</f>
        <v>1</v>
      </c>
      <c r="N29" s="168">
        <f ca="1">OFFSET(Values!M1085,($W$4-1)*30,($X$4-1)*31)</f>
        <v>0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840</v>
      </c>
      <c r="Z29" s="214">
        <f ca="1">OFFSET(Values!Y1085,($W$4-1)*30,($X$4-1)*31)</f>
        <v>0.84337349397590367</v>
      </c>
      <c r="AA29" s="74">
        <f ca="1">OFFSET(Values!Z1085,($W$4-1)*30,($X$4-1)*31)</f>
        <v>598</v>
      </c>
      <c r="AB29" s="216">
        <f ca="1">OFFSET(Values!AA1085,($W$4-1)*30,($X$4-1)*31)</f>
        <v>0.60040160642570284</v>
      </c>
      <c r="AC29" s="74">
        <f ca="1">OFFSET(Values!AB1085,($W$4-1)*30,($X$4-1)*31)</f>
        <v>27</v>
      </c>
      <c r="AD29" s="216">
        <f ca="1">OFFSET(Values!AC1085,($W$4-1)*30,($X$4-1)*31)</f>
        <v>2.710843373493976E-2</v>
      </c>
      <c r="AE29" s="21">
        <f ca="1">OFFSET(Values!AD1085,($W$4-1)*30,($X$4-1)*31)</f>
        <v>25.145240963855404</v>
      </c>
      <c r="AF29" s="22">
        <f ca="1">OFFSET(Values!AE1085,($W$4-1)*30,($X$4-1)*31)</f>
        <v>30.244499999999999</v>
      </c>
      <c r="AG29" s="22">
        <f ca="1">OFFSET(Values!AF1085,($W$4-1)*30,($X$4-1)*31)</f>
        <v>33.493999999999993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955</v>
      </c>
      <c r="D30" s="221">
        <f t="shared" ca="1" si="0"/>
        <v>955</v>
      </c>
      <c r="E30" s="168">
        <f ca="1">OFFSET(Values!D1086,($W$4-1)*30,($X$4-1)*31)</f>
        <v>4</v>
      </c>
      <c r="F30" s="168">
        <f ca="1">OFFSET(Values!E1086,($W$4-1)*30,($X$4-1)*31)</f>
        <v>8</v>
      </c>
      <c r="G30" s="168">
        <f ca="1">OFFSET(Values!F1086,($W$4-1)*30,($X$4-1)*31)</f>
        <v>105</v>
      </c>
      <c r="H30" s="168">
        <f ca="1">OFFSET(Values!G1086,($W$4-1)*30,($X$4-1)*31)</f>
        <v>308</v>
      </c>
      <c r="I30" s="168">
        <f ca="1">OFFSET(Values!H1086,($W$4-1)*30,($X$4-1)*31)</f>
        <v>361</v>
      </c>
      <c r="J30" s="168">
        <f ca="1">OFFSET(Values!I1086,($W$4-1)*30,($X$4-1)*31)</f>
        <v>134</v>
      </c>
      <c r="K30" s="168">
        <f ca="1">OFFSET(Values!J1086,($W$4-1)*30,($X$4-1)*31)</f>
        <v>28</v>
      </c>
      <c r="L30" s="168">
        <f ca="1">OFFSET(Values!K1086,($W$4-1)*30,($X$4-1)*31)</f>
        <v>6</v>
      </c>
      <c r="M30" s="168">
        <f ca="1">OFFSET(Values!L1086,($W$4-1)*30,($X$4-1)*31)</f>
        <v>1</v>
      </c>
      <c r="N30" s="168">
        <f ca="1">OFFSET(Values!M1086,($W$4-1)*30,($X$4-1)*31)</f>
        <v>0</v>
      </c>
      <c r="O30" s="168">
        <f ca="1">OFFSET(Values!N1086,($W$4-1)*30,($X$4-1)*31)</f>
        <v>0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837</v>
      </c>
      <c r="Z30" s="214">
        <f ca="1">OFFSET(Values!Y1086,($W$4-1)*30,($X$4-1)*31)</f>
        <v>0.87643979057591626</v>
      </c>
      <c r="AA30" s="74">
        <f ca="1">OFFSET(Values!Z1086,($W$4-1)*30,($X$4-1)*31)</f>
        <v>598</v>
      </c>
      <c r="AB30" s="216">
        <f ca="1">OFFSET(Values!AA1086,($W$4-1)*30,($X$4-1)*31)</f>
        <v>0.62617801047120414</v>
      </c>
      <c r="AC30" s="74">
        <f ca="1">OFFSET(Values!AB1086,($W$4-1)*30,($X$4-1)*31)</f>
        <v>35</v>
      </c>
      <c r="AD30" s="216">
        <f ca="1">OFFSET(Values!AC1086,($W$4-1)*30,($X$4-1)*31)</f>
        <v>3.6649214659685861E-2</v>
      </c>
      <c r="AE30" s="21">
        <f ca="1">OFFSET(Values!AD1086,($W$4-1)*30,($X$4-1)*31)</f>
        <v>25.717780104712073</v>
      </c>
      <c r="AF30" s="22">
        <f ca="1">OFFSET(Values!AE1086,($W$4-1)*30,($X$4-1)*31)</f>
        <v>30.616</v>
      </c>
      <c r="AG30" s="22">
        <f ca="1">OFFSET(Values!AF1086,($W$4-1)*30,($X$4-1)*31)</f>
        <v>34.019999999999989</v>
      </c>
    </row>
    <row r="31" spans="2:38" ht="12" customHeight="1" x14ac:dyDescent="0.35">
      <c r="B31" s="36">
        <v>0.75</v>
      </c>
      <c r="C31" s="218">
        <f ca="1">OFFSET(Values!C1087,($W$4-1)*30,($X$4-1)*31)</f>
        <v>853</v>
      </c>
      <c r="D31" s="221">
        <f t="shared" ca="1" si="0"/>
        <v>853</v>
      </c>
      <c r="E31" s="168">
        <f ca="1">OFFSET(Values!D1087,($W$4-1)*30,($X$4-1)*31)</f>
        <v>10</v>
      </c>
      <c r="F31" s="168">
        <f ca="1">OFFSET(Values!E1087,($W$4-1)*30,($X$4-1)*31)</f>
        <v>18</v>
      </c>
      <c r="G31" s="168">
        <f ca="1">OFFSET(Values!F1087,($W$4-1)*30,($X$4-1)*31)</f>
        <v>85</v>
      </c>
      <c r="H31" s="168">
        <f ca="1">OFFSET(Values!G1087,($W$4-1)*30,($X$4-1)*31)</f>
        <v>313</v>
      </c>
      <c r="I31" s="168">
        <f ca="1">OFFSET(Values!H1087,($W$4-1)*30,($X$4-1)*31)</f>
        <v>299</v>
      </c>
      <c r="J31" s="168">
        <f ca="1">OFFSET(Values!I1087,($W$4-1)*30,($X$4-1)*31)</f>
        <v>98</v>
      </c>
      <c r="K31" s="168">
        <f ca="1">OFFSET(Values!J1087,($W$4-1)*30,($X$4-1)*31)</f>
        <v>24</v>
      </c>
      <c r="L31" s="168">
        <f ca="1">OFFSET(Values!K1087,($W$4-1)*30,($X$4-1)*31)</f>
        <v>3</v>
      </c>
      <c r="M31" s="168">
        <f ca="1">OFFSET(Values!L1087,($W$4-1)*30,($X$4-1)*31)</f>
        <v>1</v>
      </c>
      <c r="N31" s="168">
        <f ca="1">OFFSET(Values!M1087,($W$4-1)*30,($X$4-1)*31)</f>
        <v>2</v>
      </c>
      <c r="O31" s="168">
        <f ca="1">OFFSET(Values!N1087,($W$4-1)*30,($X$4-1)*31)</f>
        <v>0</v>
      </c>
      <c r="P31" s="168">
        <f ca="1">OFFSET(Values!O1087,($W$4-1)*30,($X$4-1)*31)</f>
        <v>0</v>
      </c>
      <c r="Q31" s="168">
        <f ca="1">OFFSET(Values!P1087,($W$4-1)*30,($X$4-1)*31)</f>
        <v>0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740</v>
      </c>
      <c r="Z31" s="214">
        <f ca="1">OFFSET(Values!Y1087,($W$4-1)*30,($X$4-1)*31)</f>
        <v>0.86752637749120753</v>
      </c>
      <c r="AA31" s="74">
        <f ca="1">OFFSET(Values!Z1087,($W$4-1)*30,($X$4-1)*31)</f>
        <v>494</v>
      </c>
      <c r="AB31" s="216">
        <f ca="1">OFFSET(Values!AA1087,($W$4-1)*30,($X$4-1)*31)</f>
        <v>0.57913247362250875</v>
      </c>
      <c r="AC31" s="74">
        <f ca="1">OFFSET(Values!AB1087,($W$4-1)*30,($X$4-1)*31)</f>
        <v>30</v>
      </c>
      <c r="AD31" s="216">
        <f ca="1">OFFSET(Values!AC1087,($W$4-1)*30,($X$4-1)*31)</f>
        <v>3.5169988276670575E-2</v>
      </c>
      <c r="AE31" s="21">
        <f ca="1">OFFSET(Values!AD1087,($W$4-1)*30,($X$4-1)*31)</f>
        <v>25.160808909730374</v>
      </c>
      <c r="AF31" s="22">
        <f ca="1">OFFSET(Values!AE1087,($W$4-1)*30,($X$4-1)*31)</f>
        <v>29.997</v>
      </c>
      <c r="AG31" s="22">
        <f ca="1">OFFSET(Values!AF1087,($W$4-1)*30,($X$4-1)*31)</f>
        <v>33.788999999999987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683</v>
      </c>
      <c r="D32" s="221">
        <f t="shared" ca="1" si="0"/>
        <v>683</v>
      </c>
      <c r="E32" s="168">
        <f ca="1">OFFSET(Values!D1088,($W$4-1)*30,($X$4-1)*31)</f>
        <v>5</v>
      </c>
      <c r="F32" s="168">
        <f ca="1">OFFSET(Values!E1088,($W$4-1)*30,($X$4-1)*31)</f>
        <v>10</v>
      </c>
      <c r="G32" s="168">
        <f ca="1">OFFSET(Values!F1088,($W$4-1)*30,($X$4-1)*31)</f>
        <v>58</v>
      </c>
      <c r="H32" s="168">
        <f ca="1">OFFSET(Values!G1088,($W$4-1)*30,($X$4-1)*31)</f>
        <v>202</v>
      </c>
      <c r="I32" s="168">
        <f ca="1">OFFSET(Values!H1088,($W$4-1)*30,($X$4-1)*31)</f>
        <v>269</v>
      </c>
      <c r="J32" s="168">
        <f ca="1">OFFSET(Values!I1088,($W$4-1)*30,($X$4-1)*31)</f>
        <v>108</v>
      </c>
      <c r="K32" s="168">
        <f ca="1">OFFSET(Values!J1088,($W$4-1)*30,($X$4-1)*31)</f>
        <v>28</v>
      </c>
      <c r="L32" s="168">
        <f ca="1">OFFSET(Values!K1088,($W$4-1)*30,($X$4-1)*31)</f>
        <v>1</v>
      </c>
      <c r="M32" s="168">
        <f ca="1">OFFSET(Values!L1088,($W$4-1)*30,($X$4-1)*31)</f>
        <v>1</v>
      </c>
      <c r="N32" s="168">
        <f ca="1">OFFSET(Values!M1088,($W$4-1)*30,($X$4-1)*31)</f>
        <v>0</v>
      </c>
      <c r="O32" s="168">
        <f ca="1">OFFSET(Values!N1088,($W$4-1)*30,($X$4-1)*31)</f>
        <v>1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0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610</v>
      </c>
      <c r="Z32" s="214">
        <f ca="1">OFFSET(Values!Y1088,($W$4-1)*30,($X$4-1)*31)</f>
        <v>0.89311859443631036</v>
      </c>
      <c r="AA32" s="74">
        <f ca="1">OFFSET(Values!Z1088,($W$4-1)*30,($X$4-1)*31)</f>
        <v>448</v>
      </c>
      <c r="AB32" s="216">
        <f ca="1">OFFSET(Values!AA1088,($W$4-1)*30,($X$4-1)*31)</f>
        <v>0.65592972181551978</v>
      </c>
      <c r="AC32" s="74">
        <f ca="1">OFFSET(Values!AB1088,($W$4-1)*30,($X$4-1)*31)</f>
        <v>31</v>
      </c>
      <c r="AD32" s="216">
        <f ca="1">OFFSET(Values!AC1088,($W$4-1)*30,($X$4-1)*31)</f>
        <v>4.5387994143484628E-2</v>
      </c>
      <c r="AE32" s="21">
        <f ca="1">OFFSET(Values!AD1088,($W$4-1)*30,($X$4-1)*31)</f>
        <v>25.969575402635439</v>
      </c>
      <c r="AF32" s="22">
        <f ca="1">OFFSET(Values!AE1088,($W$4-1)*30,($X$4-1)*31)</f>
        <v>31.099999999999998</v>
      </c>
      <c r="AG32" s="22">
        <f ca="1">OFFSET(Values!AF1088,($W$4-1)*30,($X$4-1)*31)</f>
        <v>34.334000000000003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428</v>
      </c>
      <c r="D33" s="221">
        <f t="shared" ca="1" si="0"/>
        <v>428</v>
      </c>
      <c r="E33" s="168">
        <f ca="1">OFFSET(Values!D1089,($W$4-1)*30,($X$4-1)*31)</f>
        <v>1</v>
      </c>
      <c r="F33" s="168">
        <f ca="1">OFFSET(Values!E1089,($W$4-1)*30,($X$4-1)*31)</f>
        <v>0</v>
      </c>
      <c r="G33" s="168">
        <f ca="1">OFFSET(Values!F1089,($W$4-1)*30,($X$4-1)*31)</f>
        <v>13</v>
      </c>
      <c r="H33" s="168">
        <f ca="1">OFFSET(Values!G1089,($W$4-1)*30,($X$4-1)*31)</f>
        <v>82</v>
      </c>
      <c r="I33" s="168">
        <f ca="1">OFFSET(Values!H1089,($W$4-1)*30,($X$4-1)*31)</f>
        <v>168</v>
      </c>
      <c r="J33" s="168">
        <f ca="1">OFFSET(Values!I1089,($W$4-1)*30,($X$4-1)*31)</f>
        <v>102</v>
      </c>
      <c r="K33" s="168">
        <f ca="1">OFFSET(Values!J1089,($W$4-1)*30,($X$4-1)*31)</f>
        <v>42</v>
      </c>
      <c r="L33" s="168">
        <f ca="1">OFFSET(Values!K1089,($W$4-1)*30,($X$4-1)*31)</f>
        <v>12</v>
      </c>
      <c r="M33" s="168">
        <f ca="1">OFFSET(Values!L1089,($W$4-1)*30,($X$4-1)*31)</f>
        <v>5</v>
      </c>
      <c r="N33" s="168">
        <f ca="1">OFFSET(Values!M1089,($W$4-1)*30,($X$4-1)*31)</f>
        <v>2</v>
      </c>
      <c r="O33" s="168">
        <f ca="1">OFFSET(Values!N1089,($W$4-1)*30,($X$4-1)*31)</f>
        <v>1</v>
      </c>
      <c r="P33" s="168">
        <f ca="1">OFFSET(Values!O1089,($W$4-1)*30,($X$4-1)*31)</f>
        <v>0</v>
      </c>
      <c r="Q33" s="168">
        <f ca="1">OFFSET(Values!P1089,($W$4-1)*30,($X$4-1)*31)</f>
        <v>0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414</v>
      </c>
      <c r="Z33" s="214">
        <f ca="1">OFFSET(Values!Y1089,($W$4-1)*30,($X$4-1)*31)</f>
        <v>0.96728971962616828</v>
      </c>
      <c r="AA33" s="74">
        <f ca="1">OFFSET(Values!Z1089,($W$4-1)*30,($X$4-1)*31)</f>
        <v>360</v>
      </c>
      <c r="AB33" s="216">
        <f ca="1">OFFSET(Values!AA1089,($W$4-1)*30,($X$4-1)*31)</f>
        <v>0.84112149532710279</v>
      </c>
      <c r="AC33" s="74">
        <f ca="1">OFFSET(Values!AB1089,($W$4-1)*30,($X$4-1)*31)</f>
        <v>62</v>
      </c>
      <c r="AD33" s="216">
        <f ca="1">OFFSET(Values!AC1089,($W$4-1)*30,($X$4-1)*31)</f>
        <v>0.14485981308411214</v>
      </c>
      <c r="AE33" s="21">
        <f ca="1">OFFSET(Values!AD1089,($W$4-1)*30,($X$4-1)*31)</f>
        <v>29.261261682243006</v>
      </c>
      <c r="AF33" s="22">
        <f ca="1">OFFSET(Values!AE1089,($W$4-1)*30,($X$4-1)*31)</f>
        <v>34.869</v>
      </c>
      <c r="AG33" s="22">
        <f ca="1">OFFSET(Values!AF1089,($W$4-1)*30,($X$4-1)*31)</f>
        <v>39.005499999999998</v>
      </c>
    </row>
    <row r="34" spans="2:41" ht="12" customHeight="1" x14ac:dyDescent="0.35">
      <c r="B34" s="36">
        <v>0.875</v>
      </c>
      <c r="C34" s="218">
        <f ca="1">OFFSET(Values!C1090,($W$4-1)*30,($X$4-1)*31)</f>
        <v>344</v>
      </c>
      <c r="D34" s="221">
        <f t="shared" ca="1" si="0"/>
        <v>344</v>
      </c>
      <c r="E34" s="168">
        <f ca="1">OFFSET(Values!D1090,($W$4-1)*30,($X$4-1)*31)</f>
        <v>0</v>
      </c>
      <c r="F34" s="168">
        <f ca="1">OFFSET(Values!E1090,($W$4-1)*30,($X$4-1)*31)</f>
        <v>1</v>
      </c>
      <c r="G34" s="168">
        <f ca="1">OFFSET(Values!F1090,($W$4-1)*30,($X$4-1)*31)</f>
        <v>6</v>
      </c>
      <c r="H34" s="168">
        <f ca="1">OFFSET(Values!G1090,($W$4-1)*30,($X$4-1)*31)</f>
        <v>67</v>
      </c>
      <c r="I34" s="168">
        <f ca="1">OFFSET(Values!H1090,($W$4-1)*30,($X$4-1)*31)</f>
        <v>140</v>
      </c>
      <c r="J34" s="168">
        <f ca="1">OFFSET(Values!I1090,($W$4-1)*30,($X$4-1)*31)</f>
        <v>86</v>
      </c>
      <c r="K34" s="168">
        <f ca="1">OFFSET(Values!J1090,($W$4-1)*30,($X$4-1)*31)</f>
        <v>30</v>
      </c>
      <c r="L34" s="168">
        <f ca="1">OFFSET(Values!K1090,($W$4-1)*30,($X$4-1)*31)</f>
        <v>7</v>
      </c>
      <c r="M34" s="168">
        <f ca="1">OFFSET(Values!L1090,($W$4-1)*30,($X$4-1)*31)</f>
        <v>7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0</v>
      </c>
      <c r="Q34" s="168">
        <f ca="1">OFFSET(Values!P1090,($W$4-1)*30,($X$4-1)*31)</f>
        <v>0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337</v>
      </c>
      <c r="Z34" s="214">
        <f ca="1">OFFSET(Values!Y1090,($W$4-1)*30,($X$4-1)*31)</f>
        <v>0.97965116279069764</v>
      </c>
      <c r="AA34" s="74">
        <f ca="1">OFFSET(Values!Z1090,($W$4-1)*30,($X$4-1)*31)</f>
        <v>283</v>
      </c>
      <c r="AB34" s="216">
        <f ca="1">OFFSET(Values!AA1090,($W$4-1)*30,($X$4-1)*31)</f>
        <v>0.82267441860465118</v>
      </c>
      <c r="AC34" s="74">
        <f ca="1">OFFSET(Values!AB1090,($W$4-1)*30,($X$4-1)*31)</f>
        <v>44</v>
      </c>
      <c r="AD34" s="216">
        <f ca="1">OFFSET(Values!AC1090,($W$4-1)*30,($X$4-1)*31)</f>
        <v>0.12790697674418605</v>
      </c>
      <c r="AE34" s="21">
        <f ca="1">OFFSET(Values!AD1090,($W$4-1)*30,($X$4-1)*31)</f>
        <v>29.15718023255813</v>
      </c>
      <c r="AF34" s="22">
        <f ca="1">OFFSET(Values!AE1090,($W$4-1)*30,($X$4-1)*31)</f>
        <v>34.65</v>
      </c>
      <c r="AG34" s="22">
        <f ca="1">OFFSET(Values!AF1090,($W$4-1)*30,($X$4-1)*31)</f>
        <v>38.957499999999996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272</v>
      </c>
      <c r="D35" s="221">
        <f t="shared" ca="1" si="0"/>
        <v>272</v>
      </c>
      <c r="E35" s="168">
        <f ca="1">OFFSET(Values!D1091,($W$4-1)*30,($X$4-1)*31)</f>
        <v>2</v>
      </c>
      <c r="F35" s="168">
        <f ca="1">OFFSET(Values!E1091,($W$4-1)*30,($X$4-1)*31)</f>
        <v>0</v>
      </c>
      <c r="G35" s="168">
        <f ca="1">OFFSET(Values!F1091,($W$4-1)*30,($X$4-1)*31)</f>
        <v>6</v>
      </c>
      <c r="H35" s="168">
        <f ca="1">OFFSET(Values!G1091,($W$4-1)*30,($X$4-1)*31)</f>
        <v>46</v>
      </c>
      <c r="I35" s="168">
        <f ca="1">OFFSET(Values!H1091,($W$4-1)*30,($X$4-1)*31)</f>
        <v>106</v>
      </c>
      <c r="J35" s="168">
        <f ca="1">OFFSET(Values!I1091,($W$4-1)*30,($X$4-1)*31)</f>
        <v>73</v>
      </c>
      <c r="K35" s="168">
        <f ca="1">OFFSET(Values!J1091,($W$4-1)*30,($X$4-1)*31)</f>
        <v>23</v>
      </c>
      <c r="L35" s="168">
        <f ca="1">OFFSET(Values!K1091,($W$4-1)*30,($X$4-1)*31)</f>
        <v>8</v>
      </c>
      <c r="M35" s="168">
        <f ca="1">OFFSET(Values!L1091,($W$4-1)*30,($X$4-1)*31)</f>
        <v>6</v>
      </c>
      <c r="N35" s="168">
        <f ca="1">OFFSET(Values!M1091,($W$4-1)*30,($X$4-1)*31)</f>
        <v>1</v>
      </c>
      <c r="O35" s="168">
        <f ca="1">OFFSET(Values!N1091,($W$4-1)*30,($X$4-1)*31)</f>
        <v>0</v>
      </c>
      <c r="P35" s="168">
        <f ca="1">OFFSET(Values!O1091,($W$4-1)*30,($X$4-1)*31)</f>
        <v>1</v>
      </c>
      <c r="Q35" s="168">
        <f ca="1">OFFSET(Values!P1091,($W$4-1)*30,($X$4-1)*31)</f>
        <v>0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264</v>
      </c>
      <c r="Z35" s="214">
        <f ca="1">OFFSET(Values!Y1091,($W$4-1)*30,($X$4-1)*31)</f>
        <v>0.97058823529411764</v>
      </c>
      <c r="AA35" s="74">
        <f ca="1">OFFSET(Values!Z1091,($W$4-1)*30,($X$4-1)*31)</f>
        <v>233</v>
      </c>
      <c r="AB35" s="216">
        <f ca="1">OFFSET(Values!AA1091,($W$4-1)*30,($X$4-1)*31)</f>
        <v>0.85661764705882348</v>
      </c>
      <c r="AC35" s="74">
        <f ca="1">OFFSET(Values!AB1091,($W$4-1)*30,($X$4-1)*31)</f>
        <v>39</v>
      </c>
      <c r="AD35" s="216">
        <f ca="1">OFFSET(Values!AC1091,($W$4-1)*30,($X$4-1)*31)</f>
        <v>0.14338235294117646</v>
      </c>
      <c r="AE35" s="21">
        <f ca="1">OFFSET(Values!AD1091,($W$4-1)*30,($X$4-1)*31)</f>
        <v>29.52158088235295</v>
      </c>
      <c r="AF35" s="22">
        <f ca="1">OFFSET(Values!AE1091,($W$4-1)*30,($X$4-1)*31)</f>
        <v>34.900999999999996</v>
      </c>
      <c r="AG35" s="22">
        <f ca="1">OFFSET(Values!AF1091,($W$4-1)*30,($X$4-1)*31)</f>
        <v>40.771000000000001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120</v>
      </c>
      <c r="D36" s="222">
        <f t="shared" ca="1" si="0"/>
        <v>120</v>
      </c>
      <c r="E36" s="170">
        <f ca="1">OFFSET(Values!D1092,($W$4-1)*30,($X$4-1)*31)</f>
        <v>0</v>
      </c>
      <c r="F36" s="170">
        <f ca="1">OFFSET(Values!E1092,($W$4-1)*30,($X$4-1)*31)</f>
        <v>0</v>
      </c>
      <c r="G36" s="170">
        <f ca="1">OFFSET(Values!F1092,($W$4-1)*30,($X$4-1)*31)</f>
        <v>0</v>
      </c>
      <c r="H36" s="170">
        <f ca="1">OFFSET(Values!G1092,($W$4-1)*30,($X$4-1)*31)</f>
        <v>17</v>
      </c>
      <c r="I36" s="170">
        <f ca="1">OFFSET(Values!H1092,($W$4-1)*30,($X$4-1)*31)</f>
        <v>26</v>
      </c>
      <c r="J36" s="170">
        <f ca="1">OFFSET(Values!I1092,($W$4-1)*30,($X$4-1)*31)</f>
        <v>41</v>
      </c>
      <c r="K36" s="170">
        <f ca="1">OFFSET(Values!J1092,($W$4-1)*30,($X$4-1)*31)</f>
        <v>16</v>
      </c>
      <c r="L36" s="170">
        <f ca="1">OFFSET(Values!K1092,($W$4-1)*30,($X$4-1)*31)</f>
        <v>9</v>
      </c>
      <c r="M36" s="170">
        <f ca="1">OFFSET(Values!L1092,($W$4-1)*30,($X$4-1)*31)</f>
        <v>5</v>
      </c>
      <c r="N36" s="170">
        <f ca="1">OFFSET(Values!M1092,($W$4-1)*30,($X$4-1)*31)</f>
        <v>0</v>
      </c>
      <c r="O36" s="170">
        <f ca="1">OFFSET(Values!N1092,($W$4-1)*30,($X$4-1)*31)</f>
        <v>4</v>
      </c>
      <c r="P36" s="170">
        <f ca="1">OFFSET(Values!O1092,($W$4-1)*30,($X$4-1)*31)</f>
        <v>0</v>
      </c>
      <c r="Q36" s="170">
        <f ca="1">OFFSET(Values!P1092,($W$4-1)*30,($X$4-1)*31)</f>
        <v>1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1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120</v>
      </c>
      <c r="Z36" s="214">
        <f ca="1">OFFSET(Values!Y1092,($W$4-1)*30,($X$4-1)*31)</f>
        <v>1</v>
      </c>
      <c r="AA36" s="74">
        <f ca="1">OFFSET(Values!Z1092,($W$4-1)*30,($X$4-1)*31)</f>
        <v>108</v>
      </c>
      <c r="AB36" s="216">
        <f ca="1">OFFSET(Values!AA1092,($W$4-1)*30,($X$4-1)*31)</f>
        <v>0.9</v>
      </c>
      <c r="AC36" s="74">
        <f ca="1">OFFSET(Values!AB1092,($W$4-1)*30,($X$4-1)*31)</f>
        <v>36</v>
      </c>
      <c r="AD36" s="216">
        <f ca="1">OFFSET(Values!AC1092,($W$4-1)*30,($X$4-1)*31)</f>
        <v>0.3</v>
      </c>
      <c r="AE36" s="21">
        <f ca="1">OFFSET(Values!AD1092,($W$4-1)*30,($X$4-1)*31)</f>
        <v>33.619333333333337</v>
      </c>
      <c r="AF36" s="22">
        <f ca="1">OFFSET(Values!AE1092,($W$4-1)*30,($X$4-1)*31)</f>
        <v>41.54399999999999</v>
      </c>
      <c r="AG36" s="22">
        <f ca="1">OFFSET(Values!AF1092,($W$4-1)*30,($X$4-1)*31)</f>
        <v>56.030499999999911</v>
      </c>
    </row>
    <row r="37" spans="2:41" ht="12" customHeight="1" x14ac:dyDescent="0.35">
      <c r="B37" s="229" t="s">
        <v>57</v>
      </c>
      <c r="C37" s="545">
        <f ca="1">OFFSET(Values!C1093,($W$4-1)*30,($X$4-1)*31)</f>
        <v>9670</v>
      </c>
      <c r="D37" s="546"/>
      <c r="E37" s="249">
        <f ca="1">OFFSET(Values!D1093,($W$4-1)*30,($X$4-1)*31)</f>
        <v>45</v>
      </c>
      <c r="F37" s="249">
        <f ca="1">OFFSET(Values!E1093,($W$4-1)*30,($X$4-1)*31)</f>
        <v>97</v>
      </c>
      <c r="G37" s="249">
        <f ca="1">OFFSET(Values!F1093,($W$4-1)*30,($X$4-1)*31)</f>
        <v>850</v>
      </c>
      <c r="H37" s="249">
        <f ca="1">OFFSET(Values!G1093,($W$4-1)*30,($X$4-1)*31)</f>
        <v>2993</v>
      </c>
      <c r="I37" s="249">
        <f ca="1">OFFSET(Values!H1093,($W$4-1)*30,($X$4-1)*31)</f>
        <v>3575</v>
      </c>
      <c r="J37" s="249">
        <f ca="1">OFFSET(Values!I1093,($W$4-1)*30,($X$4-1)*31)</f>
        <v>1668</v>
      </c>
      <c r="K37" s="249">
        <f ca="1">OFFSET(Values!J1093,($W$4-1)*30,($X$4-1)*31)</f>
        <v>346</v>
      </c>
      <c r="L37" s="249">
        <f ca="1">OFFSET(Values!K1093,($W$4-1)*30,($X$4-1)*31)</f>
        <v>62</v>
      </c>
      <c r="M37" s="249">
        <f ca="1">OFFSET(Values!L1093,($W$4-1)*30,($X$4-1)*31)</f>
        <v>20</v>
      </c>
      <c r="N37" s="249">
        <f ca="1">OFFSET(Values!M1093,($W$4-1)*30,($X$4-1)*31)</f>
        <v>8</v>
      </c>
      <c r="O37" s="249">
        <f ca="1">OFFSET(Values!N1093,($W$4-1)*30,($X$4-1)*31)</f>
        <v>2</v>
      </c>
      <c r="P37" s="249">
        <f ca="1">OFFSET(Values!O1093,($W$4-1)*30,($X$4-1)*31)</f>
        <v>2</v>
      </c>
      <c r="Q37" s="249">
        <f ca="1">OFFSET(Values!P1093,($W$4-1)*30,($X$4-1)*31)</f>
        <v>0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0</v>
      </c>
      <c r="U37" s="249">
        <f ca="1">OFFSET(Values!T1093,($W$4-1)*30,($X$4-1)*31)</f>
        <v>2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8677</v>
      </c>
      <c r="Z37" s="257">
        <f ca="1">OFFSET(Values!Y1093,($W$4-1)*30,($X$4-1)*31)</f>
        <v>0.89731127197518101</v>
      </c>
      <c r="AA37" s="233">
        <f ca="1">OFFSET(Values!Z1093,($W$4-1)*30,($X$4-1)*31)</f>
        <v>6391</v>
      </c>
      <c r="AB37" s="257">
        <f ca="1">OFFSET(Values!AA1093,($W$4-1)*30,($X$4-1)*31)</f>
        <v>0.66091003102378487</v>
      </c>
      <c r="AC37" s="233">
        <f ca="1">OFFSET(Values!AB1093,($W$4-1)*30,($X$4-1)*31)</f>
        <v>442</v>
      </c>
      <c r="AD37" s="257">
        <f ca="1">OFFSET(Values!AC1093,($W$4-1)*30,($X$4-1)*31)</f>
        <v>4.5708376421923477E-2</v>
      </c>
      <c r="AE37" s="258">
        <f ca="1">OFFSET(Values!AD1093,($W$4-1)*30,($X$4-1)*31)</f>
        <v>26.226693898655601</v>
      </c>
      <c r="AF37" s="258">
        <f ca="1">OFFSET(Values!AE1093,($W$4-1)*30,($X$4-1)*31)</f>
        <v>31.26</v>
      </c>
      <c r="AG37" s="258">
        <f ca="1">OFFSET(Values!AF1093,($W$4-1)*30,($X$4-1)*31)</f>
        <v>34.764499999999991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58</v>
      </c>
      <c r="C38" s="547">
        <f ca="1">OFFSET(Values!C1094,($W$4-1)*30,($X$4-1)*31)</f>
        <v>11416</v>
      </c>
      <c r="D38" s="548"/>
      <c r="E38" s="251">
        <f ca="1">OFFSET(Values!D1094,($W$4-1)*30,($X$4-1)*31)</f>
        <v>51</v>
      </c>
      <c r="F38" s="251">
        <f ca="1">OFFSET(Values!E1094,($W$4-1)*30,($X$4-1)*31)</f>
        <v>108</v>
      </c>
      <c r="G38" s="251">
        <f ca="1">OFFSET(Values!F1094,($W$4-1)*30,($X$4-1)*31)</f>
        <v>931</v>
      </c>
      <c r="H38" s="251">
        <f ca="1">OFFSET(Values!G1094,($W$4-1)*30,($X$4-1)*31)</f>
        <v>3371</v>
      </c>
      <c r="I38" s="251">
        <f ca="1">OFFSET(Values!H1094,($W$4-1)*30,($X$4-1)*31)</f>
        <v>4246</v>
      </c>
      <c r="J38" s="251">
        <f ca="1">OFFSET(Values!I1094,($W$4-1)*30,($X$4-1)*31)</f>
        <v>2073</v>
      </c>
      <c r="K38" s="251">
        <f ca="1">OFFSET(Values!J1094,($W$4-1)*30,($X$4-1)*31)</f>
        <v>489</v>
      </c>
      <c r="L38" s="251">
        <f ca="1">OFFSET(Values!K1094,($W$4-1)*30,($X$4-1)*31)</f>
        <v>91</v>
      </c>
      <c r="M38" s="251">
        <f ca="1">OFFSET(Values!L1094,($W$4-1)*30,($X$4-1)*31)</f>
        <v>36</v>
      </c>
      <c r="N38" s="251">
        <f ca="1">OFFSET(Values!M1094,($W$4-1)*30,($X$4-1)*31)</f>
        <v>11</v>
      </c>
      <c r="O38" s="251">
        <f ca="1">OFFSET(Values!N1094,($W$4-1)*30,($X$4-1)*31)</f>
        <v>4</v>
      </c>
      <c r="P38" s="251">
        <f ca="1">OFFSET(Values!O1094,($W$4-1)*30,($X$4-1)*31)</f>
        <v>3</v>
      </c>
      <c r="Q38" s="251">
        <f ca="1">OFFSET(Values!P1094,($W$4-1)*30,($X$4-1)*31)</f>
        <v>0</v>
      </c>
      <c r="R38" s="251">
        <f ca="1">OFFSET(Values!Q1094,($W$4-1)*30,($X$4-1)*31)</f>
        <v>0</v>
      </c>
      <c r="S38" s="251">
        <f ca="1">OFFSET(Values!R1094,($W$4-1)*30,($X$4-1)*31)</f>
        <v>0</v>
      </c>
      <c r="T38" s="251">
        <f ca="1">OFFSET(Values!S1094,($W$4-1)*30,($X$4-1)*31)</f>
        <v>0</v>
      </c>
      <c r="U38" s="251">
        <f ca="1">OFFSET(Values!T1094,($W$4-1)*30,($X$4-1)*31)</f>
        <v>2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10325</v>
      </c>
      <c r="Z38" s="259">
        <f ca="1">OFFSET(Values!Y1094,($W$4-1)*30,($X$4-1)*31)</f>
        <v>0.90443237561317447</v>
      </c>
      <c r="AA38" s="238">
        <f ca="1">OFFSET(Values!Z1094,($W$4-1)*30,($X$4-1)*31)</f>
        <v>7754</v>
      </c>
      <c r="AB38" s="259">
        <f ca="1">OFFSET(Values!AA1094,($W$4-1)*30,($X$4-1)*31)</f>
        <v>0.67922214435879469</v>
      </c>
      <c r="AC38" s="238">
        <f ca="1">OFFSET(Values!AB1094,($W$4-1)*30,($X$4-1)*31)</f>
        <v>636</v>
      </c>
      <c r="AD38" s="259">
        <f ca="1">OFFSET(Values!AC1094,($W$4-1)*30,($X$4-1)*31)</f>
        <v>5.5711282410651715E-2</v>
      </c>
      <c r="AE38" s="260">
        <f ca="1">OFFSET(Values!AD1094,($W$4-1)*30,($X$4-1)*31)</f>
        <v>26.53926594253678</v>
      </c>
      <c r="AF38" s="260">
        <f ca="1">OFFSET(Values!AE1094,($W$4-1)*30,($X$4-1)*31)</f>
        <v>31.65</v>
      </c>
      <c r="AG38" s="260">
        <f ca="1">OFFSET(Values!AF1094,($W$4-1)*30,($X$4-1)*31)</f>
        <v>35.31</v>
      </c>
      <c r="AN38" s="17">
        <v>0.25</v>
      </c>
      <c r="AO38" s="17">
        <v>0.91666666666666663</v>
      </c>
    </row>
    <row r="39" spans="2:41" ht="12" customHeight="1" x14ac:dyDescent="0.35">
      <c r="B39" s="239" t="s">
        <v>59</v>
      </c>
      <c r="C39" s="549">
        <f ca="1">OFFSET(Values!C1095,($W$4-1)*30,($X$4-1)*31)</f>
        <v>11808</v>
      </c>
      <c r="D39" s="550"/>
      <c r="E39" s="253">
        <f ca="1">OFFSET(Values!D1095,($W$4-1)*30,($X$4-1)*31)</f>
        <v>53</v>
      </c>
      <c r="F39" s="253">
        <f ca="1">OFFSET(Values!E1095,($W$4-1)*30,($X$4-1)*31)</f>
        <v>108</v>
      </c>
      <c r="G39" s="253">
        <f ca="1">OFFSET(Values!F1095,($W$4-1)*30,($X$4-1)*31)</f>
        <v>937</v>
      </c>
      <c r="H39" s="253">
        <f ca="1">OFFSET(Values!G1095,($W$4-1)*30,($X$4-1)*31)</f>
        <v>3434</v>
      </c>
      <c r="I39" s="253">
        <f ca="1">OFFSET(Values!H1095,($W$4-1)*30,($X$4-1)*31)</f>
        <v>4378</v>
      </c>
      <c r="J39" s="253">
        <f ca="1">OFFSET(Values!I1095,($W$4-1)*30,($X$4-1)*31)</f>
        <v>2187</v>
      </c>
      <c r="K39" s="253">
        <f ca="1">OFFSET(Values!J1095,($W$4-1)*30,($X$4-1)*31)</f>
        <v>528</v>
      </c>
      <c r="L39" s="253">
        <f ca="1">OFFSET(Values!K1095,($W$4-1)*30,($X$4-1)*31)</f>
        <v>108</v>
      </c>
      <c r="M39" s="253">
        <f ca="1">OFFSET(Values!L1095,($W$4-1)*30,($X$4-1)*31)</f>
        <v>47</v>
      </c>
      <c r="N39" s="253">
        <f ca="1">OFFSET(Values!M1095,($W$4-1)*30,($X$4-1)*31)</f>
        <v>12</v>
      </c>
      <c r="O39" s="253">
        <f ca="1">OFFSET(Values!N1095,($W$4-1)*30,($X$4-1)*31)</f>
        <v>8</v>
      </c>
      <c r="P39" s="253">
        <f ca="1">OFFSET(Values!O1095,($W$4-1)*30,($X$4-1)*31)</f>
        <v>4</v>
      </c>
      <c r="Q39" s="253">
        <f ca="1">OFFSET(Values!P1095,($W$4-1)*30,($X$4-1)*31)</f>
        <v>1</v>
      </c>
      <c r="R39" s="253">
        <f ca="1">OFFSET(Values!Q1095,($W$4-1)*30,($X$4-1)*31)</f>
        <v>0</v>
      </c>
      <c r="S39" s="253">
        <f ca="1">OFFSET(Values!R1095,($W$4-1)*30,($X$4-1)*31)</f>
        <v>0</v>
      </c>
      <c r="T39" s="253">
        <f ca="1">OFFSET(Values!S1095,($W$4-1)*30,($X$4-1)*31)</f>
        <v>1</v>
      </c>
      <c r="U39" s="253">
        <f ca="1">OFFSET(Values!T1095,($W$4-1)*30,($X$4-1)*31)</f>
        <v>2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10709</v>
      </c>
      <c r="Z39" s="261">
        <f ca="1">OFFSET(Values!Y1095,($W$4-1)*30,($X$4-1)*31)</f>
        <v>0.90692750677506773</v>
      </c>
      <c r="AA39" s="243">
        <f ca="1">OFFSET(Values!Z1095,($W$4-1)*30,($X$4-1)*31)</f>
        <v>8095</v>
      </c>
      <c r="AB39" s="261">
        <f ca="1">OFFSET(Values!AA1095,($W$4-1)*30,($X$4-1)*31)</f>
        <v>0.68555216802168017</v>
      </c>
      <c r="AC39" s="243">
        <f ca="1">OFFSET(Values!AB1095,($W$4-1)*30,($X$4-1)*31)</f>
        <v>711</v>
      </c>
      <c r="AD39" s="261">
        <f ca="1">OFFSET(Values!AC1095,($W$4-1)*30,($X$4-1)*31)</f>
        <v>6.0213414634146339E-2</v>
      </c>
      <c r="AE39" s="262">
        <f ca="1">OFFSET(Values!AD1095,($W$4-1)*30,($X$4-1)*31)</f>
        <v>26.608669575633098</v>
      </c>
      <c r="AF39" s="262">
        <f ca="1">OFFSET(Values!AE1095,($W$4-1)*30,($X$4-1)*31)</f>
        <v>31.71</v>
      </c>
      <c r="AG39" s="262">
        <f ca="1">OFFSET(Values!AF1095,($W$4-1)*30,($X$4-1)*31)</f>
        <v>35.46</v>
      </c>
      <c r="AN39" s="17">
        <v>0.25</v>
      </c>
      <c r="AO39" s="18">
        <v>1</v>
      </c>
    </row>
    <row r="40" spans="2:41" ht="12" customHeight="1" x14ac:dyDescent="0.35">
      <c r="B40" s="244" t="s">
        <v>60</v>
      </c>
      <c r="C40" s="543">
        <f ca="1">OFFSET(Values!C1096,($W$4-1)*30,($X$4-1)*31)</f>
        <v>12117</v>
      </c>
      <c r="D40" s="544"/>
      <c r="E40" s="255">
        <f ca="1">OFFSET(Values!D1096,($W$4-1)*30,($X$4-1)*31)</f>
        <v>53</v>
      </c>
      <c r="F40" s="255">
        <f ca="1">OFFSET(Values!E1096,($W$4-1)*30,($X$4-1)*31)</f>
        <v>108</v>
      </c>
      <c r="G40" s="255">
        <f ca="1">OFFSET(Values!F1096,($W$4-1)*30,($X$4-1)*31)</f>
        <v>942</v>
      </c>
      <c r="H40" s="255">
        <f ca="1">OFFSET(Values!G1096,($W$4-1)*30,($X$4-1)*31)</f>
        <v>3459</v>
      </c>
      <c r="I40" s="255">
        <f ca="1">OFFSET(Values!H1096,($W$4-1)*30,($X$4-1)*31)</f>
        <v>4442</v>
      </c>
      <c r="J40" s="255">
        <f ca="1">OFFSET(Values!I1096,($W$4-1)*30,($X$4-1)*31)</f>
        <v>2258</v>
      </c>
      <c r="K40" s="255">
        <f ca="1">OFFSET(Values!J1096,($W$4-1)*30,($X$4-1)*31)</f>
        <v>601</v>
      </c>
      <c r="L40" s="255">
        <f ca="1">OFFSET(Values!K1096,($W$4-1)*30,($X$4-1)*31)</f>
        <v>138</v>
      </c>
      <c r="M40" s="255">
        <f ca="1">OFFSET(Values!L1096,($W$4-1)*30,($X$4-1)*31)</f>
        <v>69</v>
      </c>
      <c r="N40" s="255">
        <f ca="1">OFFSET(Values!M1096,($W$4-1)*30,($X$4-1)*31)</f>
        <v>17</v>
      </c>
      <c r="O40" s="255">
        <f ca="1">OFFSET(Values!N1096,($W$4-1)*30,($X$4-1)*31)</f>
        <v>14</v>
      </c>
      <c r="P40" s="255">
        <f ca="1">OFFSET(Values!O1096,($W$4-1)*30,($X$4-1)*31)</f>
        <v>9</v>
      </c>
      <c r="Q40" s="255">
        <f ca="1">OFFSET(Values!P1096,($W$4-1)*30,($X$4-1)*31)</f>
        <v>3</v>
      </c>
      <c r="R40" s="255">
        <f ca="1">OFFSET(Values!Q1096,($W$4-1)*30,($X$4-1)*31)</f>
        <v>1</v>
      </c>
      <c r="S40" s="255">
        <f ca="1">OFFSET(Values!R1096,($W$4-1)*30,($X$4-1)*31)</f>
        <v>0</v>
      </c>
      <c r="T40" s="255">
        <f ca="1">OFFSET(Values!S1096,($W$4-1)*30,($X$4-1)*31)</f>
        <v>1</v>
      </c>
      <c r="U40" s="255">
        <f ca="1">OFFSET(Values!T1096,($W$4-1)*30,($X$4-1)*31)</f>
        <v>2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11013</v>
      </c>
      <c r="Z40" s="263">
        <f ca="1">OFFSET(Values!Y1096,($W$4-1)*30,($X$4-1)*31)</f>
        <v>0.90888833869769747</v>
      </c>
      <c r="AA40" s="248">
        <f ca="1">OFFSET(Values!Z1096,($W$4-1)*30,($X$4-1)*31)</f>
        <v>8383</v>
      </c>
      <c r="AB40" s="263">
        <f ca="1">OFFSET(Values!AA1096,($W$4-1)*30,($X$4-1)*31)</f>
        <v>0.69183791367500203</v>
      </c>
      <c r="AC40" s="248">
        <f ca="1">OFFSET(Values!AB1096,($W$4-1)*30,($X$4-1)*31)</f>
        <v>855</v>
      </c>
      <c r="AD40" s="263">
        <f ca="1">OFFSET(Values!AC1096,($W$4-1)*30,($X$4-1)*31)</f>
        <v>7.0562020302054967E-2</v>
      </c>
      <c r="AE40" s="264">
        <f ca="1">OFFSET(Values!AD1096,($W$4-1)*30,($X$4-1)*31)</f>
        <v>26.899368655607731</v>
      </c>
      <c r="AF40" s="264">
        <f ca="1">OFFSET(Values!AE1096,($W$4-1)*30,($X$4-1)*31)</f>
        <v>32.08</v>
      </c>
      <c r="AG40" s="264">
        <f ca="1">OFFSET(Values!AF1096,($W$4-1)*30,($X$4-1)*31)</f>
        <v>36.261000000000003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tabSelected="1" topLeftCell="E10" zoomScale="85" zoomScaleNormal="85" workbookViewId="0"/>
  </sheetViews>
  <sheetFormatPr defaultColWidth="9.1796875" defaultRowHeight="14.5" x14ac:dyDescent="0.35"/>
  <cols>
    <col min="1" max="1" width="9.1796875" style="1" customWidth="1"/>
    <col min="2" max="2" width="11.54296875" style="1" customWidth="1"/>
    <col min="3" max="8" width="9" style="1" customWidth="1"/>
    <col min="9" max="9" width="7.81640625" style="1" customWidth="1"/>
    <col min="10" max="10" width="11.54296875" style="43" customWidth="1"/>
    <col min="11" max="16" width="9" style="43" customWidth="1"/>
    <col min="17" max="17" width="2.81640625" style="43" customWidth="1"/>
    <col min="18" max="18" width="11.54296875" style="43" customWidth="1"/>
    <col min="19" max="24" width="9" style="43" customWidth="1"/>
    <col min="25" max="40" width="9.1796875" style="43"/>
    <col min="41" max="16384" width="9.17968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343" t="s">
        <v>62</v>
      </c>
      <c r="P3" s="343" t="s">
        <v>71</v>
      </c>
      <c r="Q3" s="343"/>
      <c r="R3" s="343" t="s">
        <v>110</v>
      </c>
      <c r="S3" s="343" t="s">
        <v>111</v>
      </c>
      <c r="T3" s="343" t="s">
        <v>112</v>
      </c>
      <c r="U3" s="343" t="s">
        <v>118</v>
      </c>
      <c r="V3" s="343" t="s">
        <v>119</v>
      </c>
      <c r="W3" s="343" t="s">
        <v>120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6</v>
      </c>
      <c r="J4" s="535" t="str">
        <f>Dashboard!$U$4</f>
        <v>01 - Russell Road</v>
      </c>
      <c r="K4" s="535"/>
      <c r="L4" s="535"/>
      <c r="M4" s="535"/>
      <c r="N4" s="535"/>
      <c r="O4" s="343">
        <v>1</v>
      </c>
      <c r="P4" s="343">
        <v>3</v>
      </c>
      <c r="Q4" s="343"/>
      <c r="R4" s="343">
        <f ca="1">VLOOKUP($P$4&amp;$O$4,$A$58:$J$84,5,FALSE)</f>
        <v>26.9</v>
      </c>
      <c r="S4" s="343">
        <f ca="1">VLOOKUP($P$4&amp;$O$4,$A$58:$J$84,6,FALSE)</f>
        <v>32.1</v>
      </c>
      <c r="T4" s="343">
        <f ca="1">VLOOKUP($P$4&amp;$O$4,$A$58:$J$84,7,FALSE)</f>
        <v>36.299999999999997</v>
      </c>
      <c r="U4" s="397">
        <f ca="1">VLOOKUP($P$4&amp;$O$4,$A$58:$J$84,8,FALSE)</f>
        <v>0.90888833869769747</v>
      </c>
      <c r="V4" s="398">
        <f ca="1">VLOOKUP($P$4&amp;$O$4,$A$58:$J$84,9,FALSE)</f>
        <v>0.69183791367500203</v>
      </c>
      <c r="W4" s="398">
        <f ca="1">VLOOKUP($P$4&amp;$O$4,$A$58:$J$84,10,FALSE)</f>
        <v>7.0562020302054967E-2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Northbound</v>
      </c>
      <c r="AO9" s="43"/>
      <c r="AP9" s="43"/>
      <c r="AQ9" s="43"/>
      <c r="AR9" s="43"/>
      <c r="AS9" s="43"/>
    </row>
    <row r="10" spans="1:45" x14ac:dyDescent="0.35">
      <c r="B10" s="536" t="str">
        <f>AB9</f>
        <v>Northbound</v>
      </c>
      <c r="C10" s="537"/>
      <c r="D10" s="537"/>
      <c r="E10" s="537"/>
      <c r="F10" s="537"/>
      <c r="G10" s="537"/>
      <c r="H10" s="538"/>
      <c r="J10" s="536" t="str">
        <f>AB10</f>
        <v>Southbound</v>
      </c>
      <c r="K10" s="537"/>
      <c r="L10" s="537"/>
      <c r="M10" s="537"/>
      <c r="N10" s="537"/>
      <c r="O10" s="537"/>
      <c r="P10" s="538"/>
      <c r="R10" s="536" t="str">
        <f>AB11</f>
        <v>Combined</v>
      </c>
      <c r="S10" s="537"/>
      <c r="T10" s="537"/>
      <c r="U10" s="537"/>
      <c r="V10" s="537"/>
      <c r="W10" s="537"/>
      <c r="X10" s="538"/>
      <c r="AB10" s="8" t="str">
        <f>Dashboard!G11</f>
        <v>Southbound</v>
      </c>
      <c r="AO10" s="43"/>
      <c r="AP10" s="43"/>
      <c r="AQ10" s="43"/>
      <c r="AR10" s="43"/>
      <c r="AS10" s="43"/>
    </row>
    <row r="11" spans="1:45" x14ac:dyDescent="0.35">
      <c r="B11" s="47" t="s">
        <v>77</v>
      </c>
      <c r="C11" s="175" t="s">
        <v>110</v>
      </c>
      <c r="D11" s="177" t="s">
        <v>111</v>
      </c>
      <c r="E11" s="176" t="s">
        <v>112</v>
      </c>
      <c r="F11" s="150" t="s">
        <v>118</v>
      </c>
      <c r="G11" s="151" t="s">
        <v>121</v>
      </c>
      <c r="H11" s="38" t="s">
        <v>122</v>
      </c>
      <c r="J11" s="47" t="s">
        <v>77</v>
      </c>
      <c r="K11" s="175" t="s">
        <v>110</v>
      </c>
      <c r="L11" s="177" t="s">
        <v>111</v>
      </c>
      <c r="M11" s="176" t="s">
        <v>112</v>
      </c>
      <c r="N11" s="150" t="s">
        <v>118</v>
      </c>
      <c r="O11" s="151" t="s">
        <v>121</v>
      </c>
      <c r="P11" s="38" t="s">
        <v>122</v>
      </c>
      <c r="R11" s="47" t="s">
        <v>77</v>
      </c>
      <c r="S11" s="175" t="s">
        <v>110</v>
      </c>
      <c r="T11" s="177" t="s">
        <v>111</v>
      </c>
      <c r="U11" s="176" t="s">
        <v>112</v>
      </c>
      <c r="V11" s="150" t="s">
        <v>118</v>
      </c>
      <c r="W11" s="151" t="s">
        <v>121</v>
      </c>
      <c r="X11" s="38" t="s">
        <v>122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61</v>
      </c>
      <c r="C12" s="4">
        <f ca="1">E58</f>
        <v>27.8</v>
      </c>
      <c r="D12" s="105">
        <f t="shared" ref="D12:H12" ca="1" si="0">F58</f>
        <v>32.6</v>
      </c>
      <c r="E12" s="178">
        <f t="shared" ca="1" si="0"/>
        <v>36.700000000000003</v>
      </c>
      <c r="F12" s="433">
        <f t="shared" ca="1" si="0"/>
        <v>0.95261489698890645</v>
      </c>
      <c r="G12" s="434">
        <f t="shared" ca="1" si="0"/>
        <v>0.77036450079239305</v>
      </c>
      <c r="H12" s="435">
        <f t="shared" ca="1" si="0"/>
        <v>7.8288431061806663E-2</v>
      </c>
      <c r="J12" s="48" t="s">
        <v>61</v>
      </c>
      <c r="K12" s="4">
        <f ca="1">E67</f>
        <v>25.9</v>
      </c>
      <c r="L12" s="105">
        <f t="shared" ref="L12:P12" ca="1" si="1">F67</f>
        <v>31.4</v>
      </c>
      <c r="M12" s="178">
        <f t="shared" ca="1" si="1"/>
        <v>35.799999999999997</v>
      </c>
      <c r="N12" s="433">
        <f t="shared" ca="1" si="1"/>
        <v>0.86137420354744276</v>
      </c>
      <c r="O12" s="434">
        <f t="shared" ca="1" si="1"/>
        <v>0.60650938522472875</v>
      </c>
      <c r="P12" s="435">
        <f t="shared" ca="1" si="1"/>
        <v>6.216635095574307E-2</v>
      </c>
      <c r="R12" s="48" t="s">
        <v>61</v>
      </c>
      <c r="S12" s="4">
        <f ca="1">E76</f>
        <v>26.9</v>
      </c>
      <c r="T12" s="105">
        <f t="shared" ref="T12:X12" ca="1" si="2">F76</f>
        <v>32.1</v>
      </c>
      <c r="U12" s="178">
        <f t="shared" ca="1" si="2"/>
        <v>36.299999999999997</v>
      </c>
      <c r="V12" s="433">
        <f t="shared" ca="1" si="2"/>
        <v>0.90888833869769747</v>
      </c>
      <c r="W12" s="434">
        <f t="shared" ca="1" si="2"/>
        <v>0.69183791367500203</v>
      </c>
      <c r="X12" s="435">
        <f t="shared" ca="1" si="2"/>
        <v>7.0562020302054967E-2</v>
      </c>
      <c r="AO12" s="43"/>
      <c r="AP12" s="43"/>
      <c r="AQ12" s="43"/>
      <c r="AR12" s="43"/>
      <c r="AS12" s="43"/>
    </row>
    <row r="13" spans="1:45" x14ac:dyDescent="0.35">
      <c r="B13" s="48" t="s">
        <v>62</v>
      </c>
      <c r="C13" s="4">
        <f t="shared" ref="C13:H13" ca="1" si="3">E59</f>
        <v>26.7</v>
      </c>
      <c r="D13" s="105">
        <f t="shared" ca="1" si="3"/>
        <v>32.4</v>
      </c>
      <c r="E13" s="178">
        <f t="shared" ca="1" si="3"/>
        <v>36.299999999999997</v>
      </c>
      <c r="F13" s="433">
        <f t="shared" ca="1" si="3"/>
        <v>0.89883449883449884</v>
      </c>
      <c r="G13" s="434">
        <f t="shared" ca="1" si="3"/>
        <v>0.71484071484071487</v>
      </c>
      <c r="H13" s="435">
        <f t="shared" ca="1" si="3"/>
        <v>7.2261072261072257E-2</v>
      </c>
      <c r="J13" s="48" t="s">
        <v>62</v>
      </c>
      <c r="K13" s="4">
        <f t="shared" ref="K13:P13" ca="1" si="4">E68</f>
        <v>25.1</v>
      </c>
      <c r="L13" s="105">
        <f t="shared" ca="1" si="4"/>
        <v>30.5</v>
      </c>
      <c r="M13" s="178">
        <f t="shared" ca="1" si="4"/>
        <v>34.4</v>
      </c>
      <c r="N13" s="433">
        <f t="shared" ca="1" si="4"/>
        <v>0.83790029712776493</v>
      </c>
      <c r="O13" s="434">
        <f t="shared" ca="1" si="4"/>
        <v>0.55265764278639817</v>
      </c>
      <c r="P13" s="435">
        <f t="shared" ca="1" si="4"/>
        <v>4.2753383955100692E-2</v>
      </c>
      <c r="R13" s="48" t="s">
        <v>62</v>
      </c>
      <c r="S13" s="4">
        <f t="shared" ref="S13:X13" ca="1" si="5">E77</f>
        <v>25.9</v>
      </c>
      <c r="T13" s="105">
        <f t="shared" ca="1" si="5"/>
        <v>31.6</v>
      </c>
      <c r="U13" s="178">
        <f t="shared" ca="1" si="5"/>
        <v>35.6</v>
      </c>
      <c r="V13" s="433">
        <f t="shared" ca="1" si="5"/>
        <v>0.86928680060834063</v>
      </c>
      <c r="W13" s="434">
        <f t="shared" ca="1" si="5"/>
        <v>0.63619626991115019</v>
      </c>
      <c r="X13" s="435">
        <f t="shared" ca="1" si="5"/>
        <v>5.7952453373889379E-2</v>
      </c>
      <c r="AO13" s="43"/>
      <c r="AP13" s="43"/>
      <c r="AQ13" s="43"/>
      <c r="AR13" s="43"/>
      <c r="AS13" s="43"/>
    </row>
    <row r="14" spans="1:45" x14ac:dyDescent="0.35">
      <c r="B14" s="48" t="s">
        <v>63</v>
      </c>
      <c r="C14" s="4">
        <f t="shared" ref="C14:H14" ca="1" si="6">E60</f>
        <v>26.3</v>
      </c>
      <c r="D14" s="105">
        <f t="shared" ca="1" si="6"/>
        <v>31.8</v>
      </c>
      <c r="E14" s="178">
        <f t="shared" ca="1" si="6"/>
        <v>35.6</v>
      </c>
      <c r="F14" s="433">
        <f t="shared" ca="1" si="6"/>
        <v>0.88788774002954207</v>
      </c>
      <c r="G14" s="434">
        <f t="shared" ca="1" si="6"/>
        <v>0.68138847858197937</v>
      </c>
      <c r="H14" s="435">
        <f t="shared" ca="1" si="6"/>
        <v>5.9970457902511078E-2</v>
      </c>
      <c r="J14" s="48" t="s">
        <v>63</v>
      </c>
      <c r="K14" s="4">
        <f t="shared" ref="K14:P14" ca="1" si="7">E69</f>
        <v>25.1</v>
      </c>
      <c r="L14" s="105">
        <f t="shared" ca="1" si="7"/>
        <v>30.3</v>
      </c>
      <c r="M14" s="178">
        <f t="shared" ca="1" si="7"/>
        <v>34.700000000000003</v>
      </c>
      <c r="N14" s="433">
        <f t="shared" ca="1" si="7"/>
        <v>0.8505803498446951</v>
      </c>
      <c r="O14" s="434">
        <f t="shared" ca="1" si="7"/>
        <v>0.55092365538662746</v>
      </c>
      <c r="P14" s="435">
        <f t="shared" ca="1" si="7"/>
        <v>4.5610593428151054E-2</v>
      </c>
      <c r="R14" s="48" t="s">
        <v>63</v>
      </c>
      <c r="S14" s="4">
        <f t="shared" ref="S14:X14" ca="1" si="8">E78</f>
        <v>25.7</v>
      </c>
      <c r="T14" s="105">
        <f t="shared" ca="1" si="8"/>
        <v>31.3</v>
      </c>
      <c r="U14" s="178">
        <f t="shared" ca="1" si="8"/>
        <v>35.200000000000003</v>
      </c>
      <c r="V14" s="433">
        <f t="shared" ca="1" si="8"/>
        <v>0.87017925040738731</v>
      </c>
      <c r="W14" s="434">
        <f t="shared" ca="1" si="8"/>
        <v>0.61946147280204855</v>
      </c>
      <c r="X14" s="435">
        <f t="shared" ca="1" si="8"/>
        <v>5.3154341584542561E-2</v>
      </c>
      <c r="AO14" s="43"/>
      <c r="AP14" s="43"/>
      <c r="AQ14" s="43"/>
      <c r="AR14" s="43"/>
      <c r="AS14" s="43"/>
    </row>
    <row r="15" spans="1:45" x14ac:dyDescent="0.35">
      <c r="B15" s="48" t="s">
        <v>64</v>
      </c>
      <c r="C15" s="4">
        <f t="shared" ref="C15:H15" ca="1" si="9">E61</f>
        <v>27</v>
      </c>
      <c r="D15" s="105">
        <f t="shared" ca="1" si="9"/>
        <v>32.5</v>
      </c>
      <c r="E15" s="178">
        <f t="shared" ca="1" si="9"/>
        <v>36.1</v>
      </c>
      <c r="F15" s="433">
        <f t="shared" ca="1" si="9"/>
        <v>0.9176283900750144</v>
      </c>
      <c r="G15" s="434">
        <f t="shared" ca="1" si="9"/>
        <v>0.72316791690709747</v>
      </c>
      <c r="H15" s="435">
        <f t="shared" ca="1" si="9"/>
        <v>7.0542412002308139E-2</v>
      </c>
      <c r="J15" s="48" t="s">
        <v>64</v>
      </c>
      <c r="K15" s="4">
        <f t="shared" ref="K15:P15" ca="1" si="10">E70</f>
        <v>25.7</v>
      </c>
      <c r="L15" s="105">
        <f t="shared" ca="1" si="10"/>
        <v>30.8</v>
      </c>
      <c r="M15" s="178">
        <f t="shared" ca="1" si="10"/>
        <v>34.9</v>
      </c>
      <c r="N15" s="433">
        <f t="shared" ca="1" si="10"/>
        <v>0.87668087897671365</v>
      </c>
      <c r="O15" s="434">
        <f t="shared" ca="1" si="10"/>
        <v>0.60774024270252547</v>
      </c>
      <c r="P15" s="435">
        <f t="shared" ca="1" si="10"/>
        <v>4.8868481469334209E-2</v>
      </c>
      <c r="R15" s="48" t="s">
        <v>64</v>
      </c>
      <c r="S15" s="4">
        <f t="shared" ref="S15:X15" ca="1" si="11">E79</f>
        <v>26.4</v>
      </c>
      <c r="T15" s="105">
        <f t="shared" ca="1" si="11"/>
        <v>31.8</v>
      </c>
      <c r="U15" s="178">
        <f t="shared" ca="1" si="11"/>
        <v>35.6</v>
      </c>
      <c r="V15" s="433">
        <f t="shared" ca="1" si="11"/>
        <v>0.89846508058326935</v>
      </c>
      <c r="W15" s="434">
        <f t="shared" ca="1" si="11"/>
        <v>0.66914811972371446</v>
      </c>
      <c r="X15" s="435">
        <f t="shared" ca="1" si="11"/>
        <v>6.0399079048349964E-2</v>
      </c>
      <c r="AO15" s="43"/>
      <c r="AP15" s="43"/>
      <c r="AQ15" s="43"/>
      <c r="AR15" s="43"/>
      <c r="AS15" s="43"/>
    </row>
    <row r="16" spans="1:45" x14ac:dyDescent="0.35">
      <c r="B16" s="48" t="s">
        <v>65</v>
      </c>
      <c r="C16" s="4">
        <f t="shared" ref="C16:H16" ca="1" si="12">E62</f>
        <v>27.5</v>
      </c>
      <c r="D16" s="105">
        <f t="shared" ca="1" si="12"/>
        <v>32.200000000000003</v>
      </c>
      <c r="E16" s="178">
        <f t="shared" ca="1" si="12"/>
        <v>35.700000000000003</v>
      </c>
      <c r="F16" s="433">
        <f t="shared" ca="1" si="12"/>
        <v>0.9493759641004067</v>
      </c>
      <c r="G16" s="434">
        <f t="shared" ca="1" si="12"/>
        <v>0.75655588276539054</v>
      </c>
      <c r="H16" s="435">
        <f t="shared" ca="1" si="12"/>
        <v>6.2403589959332491E-2</v>
      </c>
      <c r="J16" s="48" t="s">
        <v>65</v>
      </c>
      <c r="K16" s="4">
        <f t="shared" ref="K16:P16" ca="1" si="13">E71</f>
        <v>25.2</v>
      </c>
      <c r="L16" s="105">
        <f t="shared" ca="1" si="13"/>
        <v>30.4</v>
      </c>
      <c r="M16" s="178">
        <f t="shared" ca="1" si="13"/>
        <v>34.700000000000003</v>
      </c>
      <c r="N16" s="433">
        <f t="shared" ca="1" si="13"/>
        <v>0.85605459450880816</v>
      </c>
      <c r="O16" s="434">
        <f t="shared" ca="1" si="13"/>
        <v>0.56578320901444212</v>
      </c>
      <c r="P16" s="435">
        <f t="shared" ca="1" si="13"/>
        <v>4.5072210760196796E-2</v>
      </c>
      <c r="R16" s="48" t="s">
        <v>65</v>
      </c>
      <c r="S16" s="4">
        <f t="shared" ref="S16:X16" ca="1" si="14">E80</f>
        <v>26.4</v>
      </c>
      <c r="T16" s="105">
        <f t="shared" ca="1" si="14"/>
        <v>31.5</v>
      </c>
      <c r="U16" s="178">
        <f t="shared" ca="1" si="14"/>
        <v>35.299999999999997</v>
      </c>
      <c r="V16" s="433">
        <f t="shared" ca="1" si="14"/>
        <v>0.90559857057772486</v>
      </c>
      <c r="W16" s="434">
        <f t="shared" ca="1" si="14"/>
        <v>0.66706372840976769</v>
      </c>
      <c r="X16" s="435">
        <f t="shared" ca="1" si="14"/>
        <v>5.4273377010125072E-2</v>
      </c>
      <c r="AO16" s="43"/>
      <c r="AP16" s="43"/>
      <c r="AQ16" s="43"/>
      <c r="AR16" s="43"/>
      <c r="AS16" s="43"/>
    </row>
    <row r="17" spans="2:45" x14ac:dyDescent="0.35">
      <c r="B17" s="48" t="s">
        <v>66</v>
      </c>
      <c r="C17" s="4">
        <f t="shared" ref="C17:H17" ca="1" si="15">E63</f>
        <v>28</v>
      </c>
      <c r="D17" s="105">
        <f t="shared" ca="1" si="15"/>
        <v>32.799999999999997</v>
      </c>
      <c r="E17" s="178">
        <f t="shared" ca="1" si="15"/>
        <v>36.5</v>
      </c>
      <c r="F17" s="433">
        <f t="shared" ca="1" si="15"/>
        <v>0.96261966266524845</v>
      </c>
      <c r="G17" s="434">
        <f t="shared" ca="1" si="15"/>
        <v>0.79957453274578327</v>
      </c>
      <c r="H17" s="435">
        <f t="shared" ca="1" si="15"/>
        <v>7.76477738945449E-2</v>
      </c>
      <c r="J17" s="48" t="s">
        <v>66</v>
      </c>
      <c r="K17" s="4">
        <f t="shared" ref="K17:P17" ca="1" si="16">E72</f>
        <v>26.4</v>
      </c>
      <c r="L17" s="105">
        <f t="shared" ca="1" si="16"/>
        <v>31.7</v>
      </c>
      <c r="M17" s="178">
        <f t="shared" ca="1" si="16"/>
        <v>36.299999999999997</v>
      </c>
      <c r="N17" s="433">
        <f t="shared" ca="1" si="16"/>
        <v>0.90451707675358062</v>
      </c>
      <c r="O17" s="434">
        <f t="shared" ca="1" si="16"/>
        <v>0.63679764965112007</v>
      </c>
      <c r="P17" s="435">
        <f t="shared" ca="1" si="16"/>
        <v>6.9408740359897178E-2</v>
      </c>
      <c r="R17" s="48" t="s">
        <v>66</v>
      </c>
      <c r="S17" s="4">
        <f t="shared" ref="S17:X17" ca="1" si="17">E81</f>
        <v>27.3</v>
      </c>
      <c r="T17" s="105">
        <f t="shared" ca="1" si="17"/>
        <v>32.5</v>
      </c>
      <c r="U17" s="178">
        <f t="shared" ca="1" si="17"/>
        <v>36.4</v>
      </c>
      <c r="V17" s="433">
        <f t="shared" ca="1" si="17"/>
        <v>0.93630996923588594</v>
      </c>
      <c r="W17" s="434">
        <f t="shared" ca="1" si="17"/>
        <v>0.72586679970067347</v>
      </c>
      <c r="X17" s="435">
        <f t="shared" ca="1" si="17"/>
        <v>7.391702003824728E-2</v>
      </c>
      <c r="AO17" s="43"/>
      <c r="AP17" s="43"/>
      <c r="AQ17" s="43"/>
      <c r="AR17" s="43"/>
      <c r="AS17" s="43"/>
    </row>
    <row r="18" spans="2:45" x14ac:dyDescent="0.35">
      <c r="B18" s="48" t="s">
        <v>67</v>
      </c>
      <c r="C18" s="4">
        <f t="shared" ref="C18:H18" ca="1" si="18">E64</f>
        <v>29.2</v>
      </c>
      <c r="D18" s="105">
        <f t="shared" ca="1" si="18"/>
        <v>34.5</v>
      </c>
      <c r="E18" s="178">
        <f t="shared" ca="1" si="18"/>
        <v>38.9</v>
      </c>
      <c r="F18" s="433">
        <f t="shared" ca="1" si="18"/>
        <v>0.96442025952281285</v>
      </c>
      <c r="G18" s="434">
        <f t="shared" ca="1" si="18"/>
        <v>0.83026370866471322</v>
      </c>
      <c r="H18" s="435">
        <f t="shared" ca="1" si="18"/>
        <v>0.12683131017161992</v>
      </c>
      <c r="J18" s="48" t="s">
        <v>67</v>
      </c>
      <c r="K18" s="4">
        <f t="shared" ref="K18:P18" ca="1" si="19">E73</f>
        <v>27.7</v>
      </c>
      <c r="L18" s="105">
        <f t="shared" ca="1" si="19"/>
        <v>33</v>
      </c>
      <c r="M18" s="178">
        <f t="shared" ca="1" si="19"/>
        <v>38</v>
      </c>
      <c r="N18" s="433">
        <f t="shared" ca="1" si="19"/>
        <v>0.92085486143729456</v>
      </c>
      <c r="O18" s="434">
        <f t="shared" ca="1" si="19"/>
        <v>0.71747299201503056</v>
      </c>
      <c r="P18" s="435">
        <f t="shared" ca="1" si="19"/>
        <v>9.2766557069046504E-2</v>
      </c>
      <c r="R18" s="48" t="s">
        <v>67</v>
      </c>
      <c r="S18" s="4">
        <f t="shared" ref="S18:X18" ca="1" si="20">E82</f>
        <v>28.5</v>
      </c>
      <c r="T18" s="105">
        <f t="shared" ca="1" si="20"/>
        <v>33.799999999999997</v>
      </c>
      <c r="U18" s="178">
        <f t="shared" ca="1" si="20"/>
        <v>38.5</v>
      </c>
      <c r="V18" s="433">
        <f t="shared" ca="1" si="20"/>
        <v>0.94389110225763617</v>
      </c>
      <c r="W18" s="434">
        <f t="shared" ca="1" si="20"/>
        <v>0.7771137671536078</v>
      </c>
      <c r="X18" s="435">
        <f t="shared" ca="1" si="20"/>
        <v>0.11077910579902611</v>
      </c>
      <c r="AO18" s="43"/>
      <c r="AP18" s="43"/>
      <c r="AQ18" s="43"/>
      <c r="AR18" s="43"/>
      <c r="AS18" s="43"/>
    </row>
    <row r="19" spans="2:45" x14ac:dyDescent="0.35">
      <c r="B19" s="49" t="s">
        <v>82</v>
      </c>
      <c r="C19" s="159">
        <f t="shared" ref="C19:H19" ca="1" si="21">E65</f>
        <v>27</v>
      </c>
      <c r="D19" s="179">
        <f t="shared" ca="1" si="21"/>
        <v>32.299999999999997</v>
      </c>
      <c r="E19" s="160">
        <f t="shared" ca="1" si="21"/>
        <v>36.1</v>
      </c>
      <c r="F19" s="436">
        <f t="shared" ca="1" si="21"/>
        <v>0.92134731073917464</v>
      </c>
      <c r="G19" s="437">
        <f t="shared" ca="1" si="21"/>
        <v>0.72910834474953834</v>
      </c>
      <c r="H19" s="438">
        <f t="shared" ca="1" si="21"/>
        <v>6.8467448924891289E-2</v>
      </c>
      <c r="J19" s="49" t="s">
        <v>82</v>
      </c>
      <c r="K19" s="159">
        <f t="shared" ref="K19:P19" ca="1" si="22">E74</f>
        <v>25.4</v>
      </c>
      <c r="L19" s="179">
        <f t="shared" ca="1" si="22"/>
        <v>30.7</v>
      </c>
      <c r="M19" s="160">
        <f t="shared" ca="1" si="22"/>
        <v>34.9</v>
      </c>
      <c r="N19" s="436">
        <f t="shared" ca="1" si="22"/>
        <v>0.85648925315164059</v>
      </c>
      <c r="O19" s="437">
        <f t="shared" ca="1" si="22"/>
        <v>0.57637997432605892</v>
      </c>
      <c r="P19" s="438">
        <f t="shared" ca="1" si="22"/>
        <v>4.8747572495967853E-2</v>
      </c>
      <c r="R19" s="49" t="s">
        <v>82</v>
      </c>
      <c r="S19" s="159">
        <f t="shared" ref="S19:X19" ca="1" si="23">E83</f>
        <v>26.3</v>
      </c>
      <c r="T19" s="179">
        <f t="shared" ca="1" si="23"/>
        <v>31.6</v>
      </c>
      <c r="U19" s="160">
        <f t="shared" ca="1" si="23"/>
        <v>35.6</v>
      </c>
      <c r="V19" s="436">
        <f t="shared" ca="1" si="23"/>
        <v>0.89053925170812565</v>
      </c>
      <c r="W19" s="437">
        <f t="shared" ca="1" si="23"/>
        <v>0.65656123454087767</v>
      </c>
      <c r="X19" s="438">
        <f t="shared" ca="1" si="23"/>
        <v>5.9100361168873808E-2</v>
      </c>
      <c r="AO19" s="43"/>
      <c r="AP19" s="43"/>
      <c r="AQ19" s="43"/>
      <c r="AR19" s="43"/>
      <c r="AS19" s="43"/>
    </row>
    <row r="20" spans="2:45" x14ac:dyDescent="0.35">
      <c r="B20" s="50" t="s">
        <v>83</v>
      </c>
      <c r="C20" s="159">
        <f t="shared" ref="C20:H20" ca="1" si="24">E66</f>
        <v>27.4</v>
      </c>
      <c r="D20" s="179">
        <f t="shared" ca="1" si="24"/>
        <v>32.6</v>
      </c>
      <c r="E20" s="160">
        <f t="shared" ca="1" si="24"/>
        <v>36.5</v>
      </c>
      <c r="F20" s="436">
        <f t="shared" ca="1" si="24"/>
        <v>0.93197142666399602</v>
      </c>
      <c r="G20" s="437">
        <f t="shared" ca="1" si="24"/>
        <v>0.75018359035983695</v>
      </c>
      <c r="H20" s="438">
        <f t="shared" ca="1" si="24"/>
        <v>7.6017535661036542E-2</v>
      </c>
      <c r="J20" s="50" t="s">
        <v>83</v>
      </c>
      <c r="K20" s="159">
        <f t="shared" ref="K20:P20" ca="1" si="25">E75</f>
        <v>25.8</v>
      </c>
      <c r="L20" s="179">
        <f t="shared" ca="1" si="25"/>
        <v>31.1</v>
      </c>
      <c r="M20" s="160">
        <f t="shared" ca="1" si="25"/>
        <v>35.5</v>
      </c>
      <c r="N20" s="436">
        <f t="shared" ca="1" si="25"/>
        <v>0.86985156542347486</v>
      </c>
      <c r="O20" s="437">
        <f t="shared" ca="1" si="25"/>
        <v>0.59957590120992876</v>
      </c>
      <c r="P20" s="438">
        <f t="shared" ca="1" si="25"/>
        <v>5.623051016589746E-2</v>
      </c>
      <c r="R20" s="50" t="s">
        <v>83</v>
      </c>
      <c r="S20" s="159">
        <f t="shared" ref="S20:X20" ca="1" si="26">E84</f>
        <v>26.6</v>
      </c>
      <c r="T20" s="179">
        <f t="shared" ca="1" si="26"/>
        <v>32</v>
      </c>
      <c r="U20" s="160">
        <f t="shared" ca="1" si="26"/>
        <v>36.1</v>
      </c>
      <c r="V20" s="436">
        <f t="shared" ca="1" si="26"/>
        <v>0.9026840111971024</v>
      </c>
      <c r="W20" s="437">
        <f t="shared" ca="1" si="26"/>
        <v>0.67917715414833835</v>
      </c>
      <c r="X20" s="438">
        <f t="shared" ca="1" si="26"/>
        <v>6.6688621768483489E-2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9"/>
      <c r="C22" s="589"/>
      <c r="D22" s="589"/>
      <c r="E22" s="589"/>
      <c r="F22" s="589"/>
      <c r="G22" s="589"/>
      <c r="H22" s="589"/>
      <c r="W22" s="601" t="s">
        <v>113</v>
      </c>
      <c r="X22" s="602"/>
      <c r="Y22" s="602"/>
      <c r="Z22" s="602"/>
      <c r="AA22" s="603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114</v>
      </c>
      <c r="X23" s="598" t="s">
        <v>115</v>
      </c>
      <c r="Y23" s="599"/>
      <c r="Z23" s="599"/>
      <c r="AA23" s="600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4" t="s">
        <v>108</v>
      </c>
      <c r="X24" s="592" t="s">
        <v>116</v>
      </c>
      <c r="Y24" s="593"/>
      <c r="Z24" s="593"/>
      <c r="AA24" s="594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4"/>
      <c r="X25" s="592"/>
      <c r="Y25" s="593"/>
      <c r="Z25" s="593"/>
      <c r="AA25" s="594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4"/>
      <c r="X26" s="592"/>
      <c r="Y26" s="593"/>
      <c r="Z26" s="593"/>
      <c r="AA26" s="594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4"/>
      <c r="X27" s="592"/>
      <c r="Y27" s="593"/>
      <c r="Z27" s="593"/>
      <c r="AA27" s="594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4"/>
      <c r="X28" s="592"/>
      <c r="Y28" s="593"/>
      <c r="Z28" s="593"/>
      <c r="AA28" s="594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90" t="s">
        <v>109</v>
      </c>
      <c r="X29" s="592" t="s">
        <v>117</v>
      </c>
      <c r="Y29" s="593"/>
      <c r="Z29" s="593"/>
      <c r="AA29" s="594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90"/>
      <c r="X30" s="592"/>
      <c r="Y30" s="593"/>
      <c r="Z30" s="593"/>
      <c r="AA30" s="594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90"/>
      <c r="X31" s="592"/>
      <c r="Y31" s="593"/>
      <c r="Z31" s="593"/>
      <c r="AA31" s="594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90"/>
      <c r="X32" s="592"/>
      <c r="Y32" s="593"/>
      <c r="Z32" s="593"/>
      <c r="AA32" s="594"/>
      <c r="AO32" s="43"/>
      <c r="AP32" s="43"/>
      <c r="AQ32" s="43"/>
      <c r="AR32" s="43"/>
      <c r="AS32" s="43"/>
    </row>
    <row r="33" spans="1:45" x14ac:dyDescent="0.35">
      <c r="W33" s="591"/>
      <c r="X33" s="595"/>
      <c r="Y33" s="596"/>
      <c r="Z33" s="596"/>
      <c r="AA33" s="597"/>
      <c r="AO33" s="43"/>
      <c r="AP33" s="43"/>
      <c r="AQ33" s="43"/>
      <c r="AR33" s="43"/>
      <c r="AS33" s="43"/>
    </row>
    <row r="34" spans="1:45" x14ac:dyDescent="0.35">
      <c r="B34" s="589"/>
      <c r="C34" s="589"/>
      <c r="D34" s="589"/>
      <c r="E34" s="589"/>
      <c r="F34" s="589"/>
      <c r="G34" s="589"/>
      <c r="H34" s="589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110</v>
      </c>
      <c r="F57" s="8" t="s">
        <v>111</v>
      </c>
      <c r="G57" s="8" t="s">
        <v>112</v>
      </c>
      <c r="H57" s="8" t="s">
        <v>123</v>
      </c>
      <c r="I57" s="8" t="s">
        <v>119</v>
      </c>
      <c r="J57" s="8" t="s">
        <v>120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61</v>
      </c>
      <c r="E58" s="8">
        <f ca="1">IF(OFFSET(Values!AD$1096,$K58*30,0)="-","-",ROUND(OFFSET(Values!AD$1096,$K58*30,0),1))</f>
        <v>27.8</v>
      </c>
      <c r="F58" s="8">
        <f ca="1">IF(OFFSET(Values!AE$1096,$K58*30,0)="-","-",ROUND(OFFSET(Values!AE$1096,$K58*30,0),1))</f>
        <v>32.6</v>
      </c>
      <c r="G58" s="8">
        <f ca="1">IF(OFFSET(Values!AF$1096,$K58*30,0)="-","-",ROUND(OFFSET(Values!AF$1096,$K58*30,0),1))</f>
        <v>36.700000000000003</v>
      </c>
      <c r="H58" s="302">
        <f ca="1">OFFSET(Values!Y$1096,$K58*30,0)</f>
        <v>0.95261489698890645</v>
      </c>
      <c r="I58" s="302">
        <f ca="1">OFFSET(Values!AA$1096,$K58*30,0)</f>
        <v>0.77036450079239305</v>
      </c>
      <c r="J58" s="302">
        <f ca="1">OFFSET(Values!AC$1096,$K58*30,0)</f>
        <v>7.8288431061806663E-2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62</v>
      </c>
      <c r="E59" s="8">
        <f ca="1">IF(OFFSET(Values!AD$1096,$K59*30,0)="-","-",ROUND(OFFSET(Values!AD$1096,$K59*30,0),1))</f>
        <v>26.7</v>
      </c>
      <c r="F59" s="8">
        <f ca="1">IF(OFFSET(Values!AE$1096,$K59*30,0)="-","-",ROUND(OFFSET(Values!AE$1096,$K59*30,0),1))</f>
        <v>32.4</v>
      </c>
      <c r="G59" s="8">
        <f ca="1">IF(OFFSET(Values!AF$1096,$K59*30,0)="-","-",ROUND(OFFSET(Values!AF$1096,$K59*30,0),1))</f>
        <v>36.299999999999997</v>
      </c>
      <c r="H59" s="302">
        <f ca="1">OFFSET(Values!Y$1096,$K59*30,0)</f>
        <v>0.89883449883449884</v>
      </c>
      <c r="I59" s="302">
        <f ca="1">OFFSET(Values!AA$1096,$K59*30,0)</f>
        <v>0.71484071484071487</v>
      </c>
      <c r="J59" s="302">
        <f ca="1">OFFSET(Values!AC$1096,$K59*30,0)</f>
        <v>7.2261072261072257E-2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63</v>
      </c>
      <c r="E60" s="8">
        <f ca="1">IF(OFFSET(Values!AD$1096,$K60*30,0)="-","-",ROUND(OFFSET(Values!AD$1096,$K60*30,0),1))</f>
        <v>26.3</v>
      </c>
      <c r="F60" s="8">
        <f ca="1">IF(OFFSET(Values!AE$1096,$K60*30,0)="-","-",ROUND(OFFSET(Values!AE$1096,$K60*30,0),1))</f>
        <v>31.8</v>
      </c>
      <c r="G60" s="8">
        <f ca="1">IF(OFFSET(Values!AF$1096,$K60*30,0)="-","-",ROUND(OFFSET(Values!AF$1096,$K60*30,0),1))</f>
        <v>35.6</v>
      </c>
      <c r="H60" s="302">
        <f ca="1">OFFSET(Values!Y$1096,$K60*30,0)</f>
        <v>0.88788774002954207</v>
      </c>
      <c r="I60" s="302">
        <f ca="1">OFFSET(Values!AA$1096,$K60*30,0)</f>
        <v>0.68138847858197937</v>
      </c>
      <c r="J60" s="302">
        <f ca="1">OFFSET(Values!AC$1096,$K60*30,0)</f>
        <v>5.9970457902511078E-2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64</v>
      </c>
      <c r="E61" s="8">
        <f ca="1">IF(OFFSET(Values!AD$1096,$K61*30,0)="-","-",ROUND(OFFSET(Values!AD$1096,$K61*30,0),1))</f>
        <v>27</v>
      </c>
      <c r="F61" s="8">
        <f ca="1">IF(OFFSET(Values!AE$1096,$K61*30,0)="-","-",ROUND(OFFSET(Values!AE$1096,$K61*30,0),1))</f>
        <v>32.5</v>
      </c>
      <c r="G61" s="8">
        <f ca="1">IF(OFFSET(Values!AF$1096,$K61*30,0)="-","-",ROUND(OFFSET(Values!AF$1096,$K61*30,0),1))</f>
        <v>36.1</v>
      </c>
      <c r="H61" s="302">
        <f ca="1">OFFSET(Values!Y$1096,$K61*30,0)</f>
        <v>0.9176283900750144</v>
      </c>
      <c r="I61" s="302">
        <f ca="1">OFFSET(Values!AA$1096,$K61*30,0)</f>
        <v>0.72316791690709747</v>
      </c>
      <c r="J61" s="302">
        <f ca="1">OFFSET(Values!AC$1096,$K61*30,0)</f>
        <v>7.0542412002308139E-2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65</v>
      </c>
      <c r="E62" s="8">
        <f ca="1">IF(OFFSET(Values!AD$1096,$K62*30,0)="-","-",ROUND(OFFSET(Values!AD$1096,$K62*30,0),1))</f>
        <v>27.5</v>
      </c>
      <c r="F62" s="8">
        <f ca="1">IF(OFFSET(Values!AE$1096,$K62*30,0)="-","-",ROUND(OFFSET(Values!AE$1096,$K62*30,0),1))</f>
        <v>32.200000000000003</v>
      </c>
      <c r="G62" s="8">
        <f ca="1">IF(OFFSET(Values!AF$1096,$K62*30,0)="-","-",ROUND(OFFSET(Values!AF$1096,$K62*30,0),1))</f>
        <v>35.700000000000003</v>
      </c>
      <c r="H62" s="302">
        <f ca="1">OFFSET(Values!Y$1096,$K62*30,0)</f>
        <v>0.9493759641004067</v>
      </c>
      <c r="I62" s="302">
        <f ca="1">OFFSET(Values!AA$1096,$K62*30,0)</f>
        <v>0.75655588276539054</v>
      </c>
      <c r="J62" s="302">
        <f ca="1">OFFSET(Values!AC$1096,$K62*30,0)</f>
        <v>6.2403589959332491E-2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66</v>
      </c>
      <c r="E63" s="8">
        <f ca="1">IF(OFFSET(Values!AD$1096,$K63*30,0)="-","-",ROUND(OFFSET(Values!AD$1096,$K63*30,0),1))</f>
        <v>28</v>
      </c>
      <c r="F63" s="8">
        <f ca="1">IF(OFFSET(Values!AE$1096,$K63*30,0)="-","-",ROUND(OFFSET(Values!AE$1096,$K63*30,0),1))</f>
        <v>32.799999999999997</v>
      </c>
      <c r="G63" s="8">
        <f ca="1">IF(OFFSET(Values!AF$1096,$K63*30,0)="-","-",ROUND(OFFSET(Values!AF$1096,$K63*30,0),1))</f>
        <v>36.5</v>
      </c>
      <c r="H63" s="302">
        <f ca="1">OFFSET(Values!Y$1096,$K63*30,0)</f>
        <v>0.96261966266524845</v>
      </c>
      <c r="I63" s="302">
        <f ca="1">OFFSET(Values!AA$1096,$K63*30,0)</f>
        <v>0.79957453274578327</v>
      </c>
      <c r="J63" s="302">
        <f ca="1">OFFSET(Values!AC$1096,$K63*30,0)</f>
        <v>7.76477738945449E-2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67</v>
      </c>
      <c r="E64" s="8">
        <f ca="1">IF(OFFSET(Values!AD$1096,$K64*30,0)="-","-",ROUND(OFFSET(Values!AD$1096,$K64*30,0),1))</f>
        <v>29.2</v>
      </c>
      <c r="F64" s="8">
        <f ca="1">IF(OFFSET(Values!AE$1096,$K64*30,0)="-","-",ROUND(OFFSET(Values!AE$1096,$K64*30,0),1))</f>
        <v>34.5</v>
      </c>
      <c r="G64" s="8">
        <f ca="1">IF(OFFSET(Values!AF$1096,$K64*30,0)="-","-",ROUND(OFFSET(Values!AF$1096,$K64*30,0),1))</f>
        <v>38.9</v>
      </c>
      <c r="H64" s="302">
        <f ca="1">OFFSET(Values!Y$1096,$K64*30,0)</f>
        <v>0.96442025952281285</v>
      </c>
      <c r="I64" s="302">
        <f ca="1">OFFSET(Values!AA$1096,$K64*30,0)</f>
        <v>0.83026370866471322</v>
      </c>
      <c r="J64" s="302">
        <f ca="1">OFFSET(Values!AC$1096,$K64*30,0)</f>
        <v>0.12683131017161992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82</v>
      </c>
      <c r="E65" s="8">
        <f ca="1">IF(OFFSET(Values!AD$1096,$K65*30,0)="-","-",ROUND(OFFSET(Values!AD$1096,$K65*30,0),1))</f>
        <v>27</v>
      </c>
      <c r="F65" s="8">
        <f ca="1">IF(OFFSET(Values!AE$1096,$K65*30,0)="-","-",ROUND(OFFSET(Values!AE$1096,$K65*30,0),1))</f>
        <v>32.299999999999997</v>
      </c>
      <c r="G65" s="8">
        <f ca="1">IF(OFFSET(Values!AF$1096,$K65*30,0)="-","-",ROUND(OFFSET(Values!AF$1096,$K65*30,0),1))</f>
        <v>36.1</v>
      </c>
      <c r="H65" s="302">
        <f ca="1">OFFSET(Values!Y$1096,$K65*30,0)</f>
        <v>0.92134731073917464</v>
      </c>
      <c r="I65" s="302">
        <f ca="1">OFFSET(Values!AA$1096,$K65*30,0)</f>
        <v>0.72910834474953834</v>
      </c>
      <c r="J65" s="302">
        <f ca="1">OFFSET(Values!AC$1096,$K65*30,0)</f>
        <v>6.8467448924891289E-2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83</v>
      </c>
      <c r="E66" s="8">
        <f ca="1">IF(OFFSET(Values!AD$1096,$K66*30,0)="-","-",ROUND(OFFSET(Values!AD$1096,$K66*30,0),1))</f>
        <v>27.4</v>
      </c>
      <c r="F66" s="8">
        <f ca="1">IF(OFFSET(Values!AE$1096,$K66*30,0)="-","-",ROUND(OFFSET(Values!AE$1096,$K66*30,0),1))</f>
        <v>32.6</v>
      </c>
      <c r="G66" s="8">
        <f ca="1">IF(OFFSET(Values!AF$1096,$K66*30,0)="-","-",ROUND(OFFSET(Values!AF$1096,$K66*30,0),1))</f>
        <v>36.5</v>
      </c>
      <c r="H66" s="302">
        <f ca="1">OFFSET(Values!Y$1096,$K66*30,0)</f>
        <v>0.93197142666399602</v>
      </c>
      <c r="I66" s="302">
        <f ca="1">OFFSET(Values!AA$1096,$K66*30,0)</f>
        <v>0.75018359035983695</v>
      </c>
      <c r="J66" s="302">
        <f ca="1">OFFSET(Values!AC$1096,$K66*30,0)</f>
        <v>7.6017535661036542E-2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61</v>
      </c>
      <c r="E67" s="8">
        <f ca="1">IF(OFFSET(Values!BI$1096,$K67*30,0)="-","-",ROUND(OFFSET(Values!BI$1096,$K67*30,0),1))</f>
        <v>25.9</v>
      </c>
      <c r="F67" s="8">
        <f ca="1">IF(OFFSET(Values!BJ$1096,$K67*30,0)="-","-",ROUND(OFFSET(Values!BJ$1096,$K67*30,0),1))</f>
        <v>31.4</v>
      </c>
      <c r="G67" s="8">
        <f ca="1">IF(OFFSET(Values!BK$1096,$K67*30,0)="-","-",ROUND(OFFSET(Values!BK$1096,$K67*30,0),1))</f>
        <v>35.799999999999997</v>
      </c>
      <c r="H67" s="302">
        <f ca="1">OFFSET(Values!BD$1096,$K67*30,0)</f>
        <v>0.86137420354744276</v>
      </c>
      <c r="I67" s="302">
        <f ca="1">OFFSET(Values!BF$1096,$K67*30,0)</f>
        <v>0.60650938522472875</v>
      </c>
      <c r="J67" s="302">
        <f ca="1">OFFSET(Values!BH$1096,$K67*30,0)</f>
        <v>6.216635095574307E-2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62</v>
      </c>
      <c r="E68" s="8">
        <f ca="1">IF(OFFSET(Values!BI$1096,$K68*30,0)="-","-",ROUND(OFFSET(Values!BI$1096,$K68*30,0),1))</f>
        <v>25.1</v>
      </c>
      <c r="F68" s="8">
        <f ca="1">IF(OFFSET(Values!BJ$1096,$K68*30,0)="-","-",ROUND(OFFSET(Values!BJ$1096,$K68*30,0),1))</f>
        <v>30.5</v>
      </c>
      <c r="G68" s="8">
        <f ca="1">IF(OFFSET(Values!BK$1096,$K68*30,0)="-","-",ROUND(OFFSET(Values!BK$1096,$K68*30,0),1))</f>
        <v>34.4</v>
      </c>
      <c r="H68" s="302">
        <f ca="1">OFFSET(Values!BD$1096,$K68*30,0)</f>
        <v>0.83790029712776493</v>
      </c>
      <c r="I68" s="302">
        <f ca="1">OFFSET(Values!BF$1096,$K68*30,0)</f>
        <v>0.55265764278639817</v>
      </c>
      <c r="J68" s="302">
        <f ca="1">OFFSET(Values!BH$1096,$K68*30,0)</f>
        <v>4.2753383955100692E-2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63</v>
      </c>
      <c r="E69" s="8">
        <f ca="1">IF(OFFSET(Values!BI$1096,$K69*30,0)="-","-",ROUND(OFFSET(Values!BI$1096,$K69*30,0),1))</f>
        <v>25.1</v>
      </c>
      <c r="F69" s="8">
        <f ca="1">IF(OFFSET(Values!BJ$1096,$K69*30,0)="-","-",ROUND(OFFSET(Values!BJ$1096,$K69*30,0),1))</f>
        <v>30.3</v>
      </c>
      <c r="G69" s="8">
        <f ca="1">IF(OFFSET(Values!BK$1096,$K69*30,0)="-","-",ROUND(OFFSET(Values!BK$1096,$K69*30,0),1))</f>
        <v>34.700000000000003</v>
      </c>
      <c r="H69" s="302">
        <f ca="1">OFFSET(Values!BD$1096,$K69*30,0)</f>
        <v>0.8505803498446951</v>
      </c>
      <c r="I69" s="302">
        <f ca="1">OFFSET(Values!BF$1096,$K69*30,0)</f>
        <v>0.55092365538662746</v>
      </c>
      <c r="J69" s="302">
        <f ca="1">OFFSET(Values!BH$1096,$K69*30,0)</f>
        <v>4.5610593428151054E-2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64</v>
      </c>
      <c r="E70" s="8">
        <f ca="1">IF(OFFSET(Values!BI$1096,$K70*30,0)="-","-",ROUND(OFFSET(Values!BI$1096,$K70*30,0),1))</f>
        <v>25.7</v>
      </c>
      <c r="F70" s="8">
        <f ca="1">IF(OFFSET(Values!BJ$1096,$K70*30,0)="-","-",ROUND(OFFSET(Values!BJ$1096,$K70*30,0),1))</f>
        <v>30.8</v>
      </c>
      <c r="G70" s="8">
        <f ca="1">IF(OFFSET(Values!BK$1096,$K70*30,0)="-","-",ROUND(OFFSET(Values!BK$1096,$K70*30,0),1))</f>
        <v>34.9</v>
      </c>
      <c r="H70" s="302">
        <f ca="1">OFFSET(Values!BD$1096,$K70*30,0)</f>
        <v>0.87668087897671365</v>
      </c>
      <c r="I70" s="302">
        <f ca="1">OFFSET(Values!BF$1096,$K70*30,0)</f>
        <v>0.60774024270252547</v>
      </c>
      <c r="J70" s="302">
        <f ca="1">OFFSET(Values!BH$1096,$K70*30,0)</f>
        <v>4.8868481469334209E-2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65</v>
      </c>
      <c r="E71" s="8">
        <f ca="1">IF(OFFSET(Values!BI$1096,$K71*30,0)="-","-",ROUND(OFFSET(Values!BI$1096,$K71*30,0),1))</f>
        <v>25.2</v>
      </c>
      <c r="F71" s="8">
        <f ca="1">IF(OFFSET(Values!BJ$1096,$K71*30,0)="-","-",ROUND(OFFSET(Values!BJ$1096,$K71*30,0),1))</f>
        <v>30.4</v>
      </c>
      <c r="G71" s="8">
        <f ca="1">IF(OFFSET(Values!BK$1096,$K71*30,0)="-","-",ROUND(OFFSET(Values!BK$1096,$K71*30,0),1))</f>
        <v>34.700000000000003</v>
      </c>
      <c r="H71" s="302">
        <f ca="1">OFFSET(Values!BD$1096,$K71*30,0)</f>
        <v>0.85605459450880816</v>
      </c>
      <c r="I71" s="302">
        <f ca="1">OFFSET(Values!BF$1096,$K71*30,0)</f>
        <v>0.56578320901444212</v>
      </c>
      <c r="J71" s="302">
        <f ca="1">OFFSET(Values!BH$1096,$K71*30,0)</f>
        <v>4.5072210760196796E-2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66</v>
      </c>
      <c r="E72" s="8">
        <f ca="1">IF(OFFSET(Values!BI$1096,$K72*30,0)="-","-",ROUND(OFFSET(Values!BI$1096,$K72*30,0),1))</f>
        <v>26.4</v>
      </c>
      <c r="F72" s="8">
        <f ca="1">IF(OFFSET(Values!BJ$1096,$K72*30,0)="-","-",ROUND(OFFSET(Values!BJ$1096,$K72*30,0),1))</f>
        <v>31.7</v>
      </c>
      <c r="G72" s="8">
        <f ca="1">IF(OFFSET(Values!BK$1096,$K72*30,0)="-","-",ROUND(OFFSET(Values!BK$1096,$K72*30,0),1))</f>
        <v>36.299999999999997</v>
      </c>
      <c r="H72" s="302">
        <f ca="1">OFFSET(Values!BD$1096,$K72*30,0)</f>
        <v>0.90451707675358062</v>
      </c>
      <c r="I72" s="302">
        <f ca="1">OFFSET(Values!BF$1096,$K72*30,0)</f>
        <v>0.63679764965112007</v>
      </c>
      <c r="J72" s="302">
        <f ca="1">OFFSET(Values!BH$1096,$K72*30,0)</f>
        <v>6.9408740359897178E-2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67</v>
      </c>
      <c r="E73" s="8">
        <f ca="1">IF(OFFSET(Values!BI$1096,$K73*30,0)="-","-",ROUND(OFFSET(Values!BI$1096,$K73*30,0),1))</f>
        <v>27.7</v>
      </c>
      <c r="F73" s="8">
        <f ca="1">IF(OFFSET(Values!BJ$1096,$K73*30,0)="-","-",ROUND(OFFSET(Values!BJ$1096,$K73*30,0),1))</f>
        <v>33</v>
      </c>
      <c r="G73" s="8">
        <f ca="1">IF(OFFSET(Values!BK$1096,$K73*30,0)="-","-",ROUND(OFFSET(Values!BK$1096,$K73*30,0),1))</f>
        <v>38</v>
      </c>
      <c r="H73" s="302">
        <f ca="1">OFFSET(Values!BD$1096,$K73*30,0)</f>
        <v>0.92085486143729456</v>
      </c>
      <c r="I73" s="302">
        <f ca="1">OFFSET(Values!BF$1096,$K73*30,0)</f>
        <v>0.71747299201503056</v>
      </c>
      <c r="J73" s="302">
        <f ca="1">OFFSET(Values!BH$1096,$K73*30,0)</f>
        <v>9.2766557069046504E-2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82</v>
      </c>
      <c r="E74" s="8">
        <f ca="1">IF(OFFSET(Values!BI$1096,$K74*30,0)="-","-",ROUND(OFFSET(Values!BI$1096,$K74*30,0),1))</f>
        <v>25.4</v>
      </c>
      <c r="F74" s="8">
        <f ca="1">IF(OFFSET(Values!BJ$1096,$K74*30,0)="-","-",ROUND(OFFSET(Values!BJ$1096,$K74*30,0),1))</f>
        <v>30.7</v>
      </c>
      <c r="G74" s="8">
        <f ca="1">IF(OFFSET(Values!BK$1096,$K74*30,0)="-","-",ROUND(OFFSET(Values!BK$1096,$K74*30,0),1))</f>
        <v>34.9</v>
      </c>
      <c r="H74" s="302">
        <f ca="1">OFFSET(Values!BD$1096,$K74*30,0)</f>
        <v>0.85648925315164059</v>
      </c>
      <c r="I74" s="302">
        <f ca="1">OFFSET(Values!BF$1096,$K74*30,0)</f>
        <v>0.57637997432605892</v>
      </c>
      <c r="J74" s="302">
        <f ca="1">OFFSET(Values!BH$1096,$K74*30,0)</f>
        <v>4.8747572495967853E-2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83</v>
      </c>
      <c r="E75" s="8">
        <f ca="1">IF(OFFSET(Values!BI$1096,$K75*30,0)="-","-",ROUND(OFFSET(Values!BI$1096,$K75*30,0),1))</f>
        <v>25.8</v>
      </c>
      <c r="F75" s="8">
        <f ca="1">IF(OFFSET(Values!BJ$1096,$K75*30,0)="-","-",ROUND(OFFSET(Values!BJ$1096,$K75*30,0),1))</f>
        <v>31.1</v>
      </c>
      <c r="G75" s="8">
        <f ca="1">IF(OFFSET(Values!BK$1096,$K75*30,0)="-","-",ROUND(OFFSET(Values!BK$1096,$K75*30,0),1))</f>
        <v>35.5</v>
      </c>
      <c r="H75" s="302">
        <f ca="1">OFFSET(Values!BD$1096,$K75*30,0)</f>
        <v>0.86985156542347486</v>
      </c>
      <c r="I75" s="302">
        <f ca="1">OFFSET(Values!BF$1096,$K75*30,0)</f>
        <v>0.59957590120992876</v>
      </c>
      <c r="J75" s="302">
        <f ca="1">OFFSET(Values!BH$1096,$K75*30,0)</f>
        <v>5.623051016589746E-2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61</v>
      </c>
      <c r="E76" s="303">
        <f ca="1">IF(OFFSET(Values!CN$1096,$K76*30,0)="-","-",ROUND(OFFSET(Values!CN$1096,$K76*30,0),1))</f>
        <v>26.9</v>
      </c>
      <c r="F76" s="303">
        <f ca="1">IF(OFFSET(Values!CO$1096,$K76*30,0)="-","-",ROUND(OFFSET(Values!CO$1096,$K76*30,0),1))</f>
        <v>32.1</v>
      </c>
      <c r="G76" s="303">
        <f ca="1">IF(OFFSET(Values!CP$1096,$K76*30,0)="-","-",ROUND(OFFSET(Values!CP$1096,$K76*30,0),1))</f>
        <v>36.299999999999997</v>
      </c>
      <c r="H76" s="302">
        <f ca="1">OFFSET(Values!CI$1096,$K76*30,0)</f>
        <v>0.90888833869769747</v>
      </c>
      <c r="I76" s="302">
        <f ca="1">OFFSET(Values!CK$1096,$K76*30,0)</f>
        <v>0.69183791367500203</v>
      </c>
      <c r="J76" s="302">
        <f ca="1">OFFSET(Values!CM$1096,$K76*30,0)</f>
        <v>7.0562020302054967E-2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62</v>
      </c>
      <c r="E77" s="303">
        <f ca="1">IF(OFFSET(Values!CN$1096,$K77*30,0)="-","-",ROUND(OFFSET(Values!CN$1096,$K77*30,0),1))</f>
        <v>25.9</v>
      </c>
      <c r="F77" s="303">
        <f ca="1">IF(OFFSET(Values!CO$1096,$K77*30,0)="-","-",ROUND(OFFSET(Values!CO$1096,$K77*30,0),1))</f>
        <v>31.6</v>
      </c>
      <c r="G77" s="303">
        <f ca="1">IF(OFFSET(Values!CP$1096,$K77*30,0)="-","-",ROUND(OFFSET(Values!CP$1096,$K77*30,0),1))</f>
        <v>35.6</v>
      </c>
      <c r="H77" s="302">
        <f ca="1">OFFSET(Values!CI$1096,$K77*30,0)</f>
        <v>0.86928680060834063</v>
      </c>
      <c r="I77" s="302">
        <f ca="1">OFFSET(Values!CK$1096,$K77*30,0)</f>
        <v>0.63619626991115019</v>
      </c>
      <c r="J77" s="302">
        <f ca="1">OFFSET(Values!CM$1096,$K77*30,0)</f>
        <v>5.7952453373889379E-2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63</v>
      </c>
      <c r="E78" s="303">
        <f ca="1">IF(OFFSET(Values!CN$1096,$K78*30,0)="-","-",ROUND(OFFSET(Values!CN$1096,$K78*30,0),1))</f>
        <v>25.7</v>
      </c>
      <c r="F78" s="303">
        <f ca="1">IF(OFFSET(Values!CO$1096,$K78*30,0)="-","-",ROUND(OFFSET(Values!CO$1096,$K78*30,0),1))</f>
        <v>31.3</v>
      </c>
      <c r="G78" s="303">
        <f ca="1">IF(OFFSET(Values!CP$1096,$K78*30,0)="-","-",ROUND(OFFSET(Values!CP$1096,$K78*30,0),1))</f>
        <v>35.200000000000003</v>
      </c>
      <c r="H78" s="302">
        <f ca="1">OFFSET(Values!CI$1096,$K78*30,0)</f>
        <v>0.87017925040738731</v>
      </c>
      <c r="I78" s="302">
        <f ca="1">OFFSET(Values!CK$1096,$K78*30,0)</f>
        <v>0.61946147280204855</v>
      </c>
      <c r="J78" s="302">
        <f ca="1">OFFSET(Values!CM$1096,$K78*30,0)</f>
        <v>5.3154341584542561E-2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64</v>
      </c>
      <c r="E79" s="303">
        <f ca="1">IF(OFFSET(Values!CN$1096,$K79*30,0)="-","-",ROUND(OFFSET(Values!CN$1096,$K79*30,0),1))</f>
        <v>26.4</v>
      </c>
      <c r="F79" s="303">
        <f ca="1">IF(OFFSET(Values!CO$1096,$K79*30,0)="-","-",ROUND(OFFSET(Values!CO$1096,$K79*30,0),1))</f>
        <v>31.8</v>
      </c>
      <c r="G79" s="303">
        <f ca="1">IF(OFFSET(Values!CP$1096,$K79*30,0)="-","-",ROUND(OFFSET(Values!CP$1096,$K79*30,0),1))</f>
        <v>35.6</v>
      </c>
      <c r="H79" s="302">
        <f ca="1">OFFSET(Values!CI$1096,$K79*30,0)</f>
        <v>0.89846508058326935</v>
      </c>
      <c r="I79" s="302">
        <f ca="1">OFFSET(Values!CK$1096,$K79*30,0)</f>
        <v>0.66914811972371446</v>
      </c>
      <c r="J79" s="302">
        <f ca="1">OFFSET(Values!CM$1096,$K79*30,0)</f>
        <v>6.0399079048349964E-2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65</v>
      </c>
      <c r="E80" s="303">
        <f ca="1">IF(OFFSET(Values!CN$1096,$K80*30,0)="-","-",ROUND(OFFSET(Values!CN$1096,$K80*30,0),1))</f>
        <v>26.4</v>
      </c>
      <c r="F80" s="303">
        <f ca="1">IF(OFFSET(Values!CO$1096,$K80*30,0)="-","-",ROUND(OFFSET(Values!CO$1096,$K80*30,0),1))</f>
        <v>31.5</v>
      </c>
      <c r="G80" s="303">
        <f ca="1">IF(OFFSET(Values!CP$1096,$K80*30,0)="-","-",ROUND(OFFSET(Values!CP$1096,$K80*30,0),1))</f>
        <v>35.299999999999997</v>
      </c>
      <c r="H80" s="302">
        <f ca="1">OFFSET(Values!CI$1096,$K80*30,0)</f>
        <v>0.90559857057772486</v>
      </c>
      <c r="I80" s="302">
        <f ca="1">OFFSET(Values!CK$1096,$K80*30,0)</f>
        <v>0.66706372840976769</v>
      </c>
      <c r="J80" s="302">
        <f ca="1">OFFSET(Values!CM$1096,$K80*30,0)</f>
        <v>5.4273377010125072E-2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66</v>
      </c>
      <c r="E81" s="303">
        <f ca="1">IF(OFFSET(Values!CN$1096,$K81*30,0)="-","-",ROUND(OFFSET(Values!CN$1096,$K81*30,0),1))</f>
        <v>27.3</v>
      </c>
      <c r="F81" s="303">
        <f ca="1">IF(OFFSET(Values!CO$1096,$K81*30,0)="-","-",ROUND(OFFSET(Values!CO$1096,$K81*30,0),1))</f>
        <v>32.5</v>
      </c>
      <c r="G81" s="303">
        <f ca="1">IF(OFFSET(Values!CP$1096,$K81*30,0)="-","-",ROUND(OFFSET(Values!CP$1096,$K81*30,0),1))</f>
        <v>36.4</v>
      </c>
      <c r="H81" s="302">
        <f ca="1">OFFSET(Values!CI$1096,$K81*30,0)</f>
        <v>0.93630996923588594</v>
      </c>
      <c r="I81" s="302">
        <f ca="1">OFFSET(Values!CK$1096,$K81*30,0)</f>
        <v>0.72586679970067347</v>
      </c>
      <c r="J81" s="302">
        <f ca="1">OFFSET(Values!CM$1096,$K81*30,0)</f>
        <v>7.391702003824728E-2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67</v>
      </c>
      <c r="E82" s="303">
        <f ca="1">IF(OFFSET(Values!CN$1096,$K82*30,0)="-","-",ROUND(OFFSET(Values!CN$1096,$K82*30,0),1))</f>
        <v>28.5</v>
      </c>
      <c r="F82" s="303">
        <f ca="1">IF(OFFSET(Values!CO$1096,$K82*30,0)="-","-",ROUND(OFFSET(Values!CO$1096,$K82*30,0),1))</f>
        <v>33.799999999999997</v>
      </c>
      <c r="G82" s="303">
        <f ca="1">IF(OFFSET(Values!CP$1096,$K82*30,0)="-","-",ROUND(OFFSET(Values!CP$1096,$K82*30,0),1))</f>
        <v>38.5</v>
      </c>
      <c r="H82" s="302">
        <f ca="1">OFFSET(Values!CI$1096,$K82*30,0)</f>
        <v>0.94389110225763617</v>
      </c>
      <c r="I82" s="302">
        <f ca="1">OFFSET(Values!CK$1096,$K82*30,0)</f>
        <v>0.7771137671536078</v>
      </c>
      <c r="J82" s="302">
        <f ca="1">OFFSET(Values!CM$1096,$K82*30,0)</f>
        <v>0.11077910579902611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82</v>
      </c>
      <c r="E83" s="303">
        <f ca="1">IF(OFFSET(Values!CN$1096,$K83*30,0)="-","-",ROUND(OFFSET(Values!CN$1096,$K83*30,0),1))</f>
        <v>26.3</v>
      </c>
      <c r="F83" s="303">
        <f ca="1">IF(OFFSET(Values!CO$1096,$K83*30,0)="-","-",ROUND(OFFSET(Values!CO$1096,$K83*30,0),1))</f>
        <v>31.6</v>
      </c>
      <c r="G83" s="303">
        <f ca="1">IF(OFFSET(Values!CP$1096,$K83*30,0)="-","-",ROUND(OFFSET(Values!CP$1096,$K83*30,0),1))</f>
        <v>35.6</v>
      </c>
      <c r="H83" s="302">
        <f ca="1">OFFSET(Values!CI$1096,$K83*30,0)</f>
        <v>0.89053925170812565</v>
      </c>
      <c r="I83" s="302">
        <f ca="1">OFFSET(Values!CK$1096,$K83*30,0)</f>
        <v>0.65656123454087767</v>
      </c>
      <c r="J83" s="302">
        <f ca="1">OFFSET(Values!CM$1096,$K83*30,0)</f>
        <v>5.9100361168873808E-2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83</v>
      </c>
      <c r="E84" s="303">
        <f ca="1">IF(OFFSET(Values!CN$1096,$K84*30,0)="-","-",ROUND(OFFSET(Values!CN$1096,$K84*30,0),1))</f>
        <v>26.6</v>
      </c>
      <c r="F84" s="303">
        <f ca="1">IF(OFFSET(Values!CO$1096,$K84*30,0)="-","-",ROUND(OFFSET(Values!CO$1096,$K84*30,0),1))</f>
        <v>32</v>
      </c>
      <c r="G84" s="303">
        <f ca="1">IF(OFFSET(Values!CP$1096,$K84*30,0)="-","-",ROUND(OFFSET(Values!CP$1096,$K84*30,0),1))</f>
        <v>36.1</v>
      </c>
      <c r="H84" s="302">
        <f ca="1">OFFSET(Values!CI$1096,$K84*30,0)</f>
        <v>0.9026840111971024</v>
      </c>
      <c r="I84" s="302">
        <f ca="1">OFFSET(Values!CK$1096,$K84*30,0)</f>
        <v>0.67917715414833835</v>
      </c>
      <c r="J84" s="302">
        <f ca="1">OFFSET(Values!CM$1096,$K84*30,0)</f>
        <v>6.6688621768483489E-2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1796875" defaultRowHeight="14.5" x14ac:dyDescent="0.35"/>
  <cols>
    <col min="1" max="1" width="2.54296875" style="1" customWidth="1"/>
    <col min="2" max="2" width="9.1796875" style="3" customWidth="1"/>
    <col min="3" max="3" width="10" style="1" customWidth="1"/>
    <col min="4" max="11" width="9.81640625" style="1" customWidth="1"/>
    <col min="12" max="12" width="10.81640625" style="1" customWidth="1"/>
    <col min="13" max="21" width="9.81640625" style="1" customWidth="1"/>
    <col min="22" max="22" width="9.54296875" style="1" customWidth="1"/>
    <col min="23" max="23" width="9.81640625" style="1" customWidth="1"/>
    <col min="24" max="24" width="9.453125" style="1" customWidth="1"/>
    <col min="25" max="25" width="10" style="1" customWidth="1"/>
    <col min="26" max="31" width="9.81640625" style="1" customWidth="1"/>
    <col min="32" max="33" width="9.1796875" style="1"/>
    <col min="34" max="34" width="11.54296875" style="1" bestFit="1" customWidth="1"/>
    <col min="35" max="16384" width="9.17968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48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49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50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51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52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53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54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6" t="s">
        <v>71</v>
      </c>
      <c r="D9" s="537"/>
      <c r="E9" s="537"/>
      <c r="F9" s="537"/>
      <c r="G9" s="537"/>
      <c r="H9" s="537"/>
      <c r="I9" s="537"/>
      <c r="J9" s="537"/>
      <c r="K9" s="538"/>
      <c r="M9" s="536" t="s">
        <v>124</v>
      </c>
      <c r="N9" s="537"/>
      <c r="O9" s="537"/>
      <c r="P9" s="537"/>
      <c r="Q9" s="537"/>
      <c r="R9" s="537"/>
      <c r="S9" s="537"/>
      <c r="T9" s="537"/>
      <c r="U9" s="538"/>
      <c r="W9" s="536" t="s">
        <v>15</v>
      </c>
      <c r="X9" s="537"/>
      <c r="Y9" s="537"/>
      <c r="Z9" s="537"/>
      <c r="AA9" s="537"/>
      <c r="AB9" s="537"/>
      <c r="AC9" s="537"/>
      <c r="AD9" s="537"/>
      <c r="AE9" s="538"/>
      <c r="AH9" s="84"/>
    </row>
    <row r="10" spans="1:36" x14ac:dyDescent="0.35">
      <c r="A10" s="131"/>
      <c r="B10" s="135" t="s">
        <v>47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55</v>
      </c>
      <c r="K10" s="38" t="s">
        <v>56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55</v>
      </c>
      <c r="U10" s="38" t="s">
        <v>56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55</v>
      </c>
      <c r="AE10" s="38" t="s">
        <v>56</v>
      </c>
      <c r="AJ10" s="191"/>
    </row>
    <row r="11" spans="1:36" x14ac:dyDescent="0.35">
      <c r="A11" s="131"/>
      <c r="B11" s="183">
        <v>0</v>
      </c>
      <c r="C11" s="101">
        <v>17</v>
      </c>
      <c r="D11" s="102">
        <v>13</v>
      </c>
      <c r="E11" s="102">
        <v>8</v>
      </c>
      <c r="F11" s="102">
        <v>11</v>
      </c>
      <c r="G11" s="102">
        <v>15</v>
      </c>
      <c r="H11" s="102">
        <v>21</v>
      </c>
      <c r="I11" s="103">
        <v>27</v>
      </c>
      <c r="J11" s="15">
        <v>12.8</v>
      </c>
      <c r="K11" s="15">
        <v>16</v>
      </c>
      <c r="M11" s="101">
        <v>13</v>
      </c>
      <c r="N11" s="102">
        <v>11</v>
      </c>
      <c r="O11" s="102">
        <v>15</v>
      </c>
      <c r="P11" s="102">
        <v>16</v>
      </c>
      <c r="Q11" s="102">
        <v>12</v>
      </c>
      <c r="R11" s="102">
        <v>24</v>
      </c>
      <c r="S11" s="103">
        <v>21</v>
      </c>
      <c r="T11" s="15">
        <v>13.4</v>
      </c>
      <c r="U11" s="15">
        <v>16</v>
      </c>
      <c r="W11" s="101">
        <v>30</v>
      </c>
      <c r="X11" s="102">
        <v>24</v>
      </c>
      <c r="Y11" s="102">
        <v>23</v>
      </c>
      <c r="Z11" s="102">
        <v>27</v>
      </c>
      <c r="AA11" s="102">
        <v>27</v>
      </c>
      <c r="AB11" s="102">
        <v>45</v>
      </c>
      <c r="AC11" s="103">
        <v>48</v>
      </c>
      <c r="AD11" s="74">
        <v>26.2</v>
      </c>
      <c r="AE11" s="15">
        <v>32</v>
      </c>
      <c r="AF11" s="188"/>
      <c r="AJ11" s="191"/>
    </row>
    <row r="12" spans="1:36" x14ac:dyDescent="0.35">
      <c r="A12" s="131"/>
      <c r="B12" s="183">
        <v>1.0416999999999999E-2</v>
      </c>
      <c r="C12" s="104">
        <v>7</v>
      </c>
      <c r="D12" s="105">
        <v>13</v>
      </c>
      <c r="E12" s="105">
        <v>9</v>
      </c>
      <c r="F12" s="105">
        <v>9</v>
      </c>
      <c r="G12" s="105">
        <v>16</v>
      </c>
      <c r="H12" s="105">
        <v>15</v>
      </c>
      <c r="I12" s="106">
        <v>26</v>
      </c>
      <c r="J12" s="15">
        <v>10.8</v>
      </c>
      <c r="K12" s="15">
        <v>13.571428571428571</v>
      </c>
      <c r="M12" s="104">
        <v>11</v>
      </c>
      <c r="N12" s="105">
        <v>7</v>
      </c>
      <c r="O12" s="105">
        <v>14</v>
      </c>
      <c r="P12" s="105">
        <v>11</v>
      </c>
      <c r="Q12" s="105">
        <v>16</v>
      </c>
      <c r="R12" s="105">
        <v>22</v>
      </c>
      <c r="S12" s="106">
        <v>27</v>
      </c>
      <c r="T12" s="15">
        <v>11.8</v>
      </c>
      <c r="U12" s="15">
        <v>15.428571428571429</v>
      </c>
      <c r="W12" s="104">
        <v>18</v>
      </c>
      <c r="X12" s="105">
        <v>20</v>
      </c>
      <c r="Y12" s="105">
        <v>23</v>
      </c>
      <c r="Z12" s="105">
        <v>20</v>
      </c>
      <c r="AA12" s="105">
        <v>32</v>
      </c>
      <c r="AB12" s="105">
        <v>37</v>
      </c>
      <c r="AC12" s="106">
        <v>53</v>
      </c>
      <c r="AD12" s="15">
        <v>22.6</v>
      </c>
      <c r="AE12" s="15">
        <v>29</v>
      </c>
      <c r="AF12" s="188"/>
      <c r="AJ12" s="191"/>
    </row>
    <row r="13" spans="1:36" x14ac:dyDescent="0.35">
      <c r="A13" s="131"/>
      <c r="B13" s="183">
        <v>2.0833000000000001E-2</v>
      </c>
      <c r="C13" s="104">
        <v>5</v>
      </c>
      <c r="D13" s="105">
        <v>5</v>
      </c>
      <c r="E13" s="105">
        <v>13</v>
      </c>
      <c r="F13" s="105">
        <v>10</v>
      </c>
      <c r="G13" s="105">
        <v>10</v>
      </c>
      <c r="H13" s="105">
        <v>12</v>
      </c>
      <c r="I13" s="106">
        <v>20</v>
      </c>
      <c r="J13" s="15">
        <v>8.6</v>
      </c>
      <c r="K13" s="15">
        <v>10.714285714285714</v>
      </c>
      <c r="M13" s="104">
        <v>13</v>
      </c>
      <c r="N13" s="105">
        <v>5</v>
      </c>
      <c r="O13" s="105">
        <v>11</v>
      </c>
      <c r="P13" s="105">
        <v>12</v>
      </c>
      <c r="Q13" s="105">
        <v>10</v>
      </c>
      <c r="R13" s="105">
        <v>18</v>
      </c>
      <c r="S13" s="106">
        <v>19</v>
      </c>
      <c r="T13" s="15">
        <v>10.199999999999999</v>
      </c>
      <c r="U13" s="15">
        <v>12.571428571428571</v>
      </c>
      <c r="W13" s="104">
        <v>18</v>
      </c>
      <c r="X13" s="105">
        <v>10</v>
      </c>
      <c r="Y13" s="105">
        <v>24</v>
      </c>
      <c r="Z13" s="105">
        <v>22</v>
      </c>
      <c r="AA13" s="105">
        <v>20</v>
      </c>
      <c r="AB13" s="105">
        <v>30</v>
      </c>
      <c r="AC13" s="106">
        <v>39</v>
      </c>
      <c r="AD13" s="15">
        <v>18.8</v>
      </c>
      <c r="AE13" s="15">
        <v>23.285714285714285</v>
      </c>
      <c r="AF13" s="188"/>
      <c r="AJ13" s="191"/>
    </row>
    <row r="14" spans="1:36" x14ac:dyDescent="0.35">
      <c r="A14" s="131"/>
      <c r="B14" s="183">
        <v>3.125E-2</v>
      </c>
      <c r="C14" s="104">
        <v>8</v>
      </c>
      <c r="D14" s="105">
        <v>8</v>
      </c>
      <c r="E14" s="105">
        <v>5</v>
      </c>
      <c r="F14" s="105">
        <v>8</v>
      </c>
      <c r="G14" s="105">
        <v>8</v>
      </c>
      <c r="H14" s="105">
        <v>15</v>
      </c>
      <c r="I14" s="106">
        <v>17</v>
      </c>
      <c r="J14" s="15">
        <v>7.4</v>
      </c>
      <c r="K14" s="15">
        <v>9.8571428571428577</v>
      </c>
      <c r="M14" s="104">
        <v>10</v>
      </c>
      <c r="N14" s="105">
        <v>8</v>
      </c>
      <c r="O14" s="105">
        <v>10</v>
      </c>
      <c r="P14" s="105">
        <v>10</v>
      </c>
      <c r="Q14" s="105">
        <v>6</v>
      </c>
      <c r="R14" s="105">
        <v>14</v>
      </c>
      <c r="S14" s="106">
        <v>20</v>
      </c>
      <c r="T14" s="15">
        <v>8.8000000000000007</v>
      </c>
      <c r="U14" s="15">
        <v>11.142857142857142</v>
      </c>
      <c r="W14" s="104">
        <v>18</v>
      </c>
      <c r="X14" s="105">
        <v>16</v>
      </c>
      <c r="Y14" s="105">
        <v>15</v>
      </c>
      <c r="Z14" s="105">
        <v>18</v>
      </c>
      <c r="AA14" s="105">
        <v>14</v>
      </c>
      <c r="AB14" s="105">
        <v>29</v>
      </c>
      <c r="AC14" s="106">
        <v>37</v>
      </c>
      <c r="AD14" s="15">
        <v>16.2</v>
      </c>
      <c r="AE14" s="187">
        <v>21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6</v>
      </c>
      <c r="D15" s="105">
        <v>2</v>
      </c>
      <c r="E15" s="105">
        <v>9</v>
      </c>
      <c r="F15" s="105">
        <v>9</v>
      </c>
      <c r="G15" s="105">
        <v>7</v>
      </c>
      <c r="H15" s="105">
        <v>16</v>
      </c>
      <c r="I15" s="106">
        <v>17</v>
      </c>
      <c r="J15" s="15">
        <v>6.6</v>
      </c>
      <c r="K15" s="15">
        <v>9.4285714285714288</v>
      </c>
      <c r="M15" s="104">
        <v>7</v>
      </c>
      <c r="N15" s="105">
        <v>3</v>
      </c>
      <c r="O15" s="105">
        <v>8</v>
      </c>
      <c r="P15" s="105">
        <v>1</v>
      </c>
      <c r="Q15" s="105">
        <v>10</v>
      </c>
      <c r="R15" s="105">
        <v>12</v>
      </c>
      <c r="S15" s="106">
        <v>18</v>
      </c>
      <c r="T15" s="15">
        <v>5.8</v>
      </c>
      <c r="U15" s="15">
        <v>8.4285714285714288</v>
      </c>
      <c r="W15" s="104">
        <v>13</v>
      </c>
      <c r="X15" s="105">
        <v>5</v>
      </c>
      <c r="Y15" s="105">
        <v>17</v>
      </c>
      <c r="Z15" s="105">
        <v>10</v>
      </c>
      <c r="AA15" s="105">
        <v>17</v>
      </c>
      <c r="AB15" s="105">
        <v>28</v>
      </c>
      <c r="AC15" s="106">
        <v>35</v>
      </c>
      <c r="AD15" s="15">
        <v>12.4</v>
      </c>
      <c r="AE15" s="15">
        <v>17.857142857142858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6</v>
      </c>
      <c r="D16" s="105">
        <v>2</v>
      </c>
      <c r="E16" s="105">
        <v>8</v>
      </c>
      <c r="F16" s="105">
        <v>9</v>
      </c>
      <c r="G16" s="105">
        <v>7</v>
      </c>
      <c r="H16" s="105">
        <v>14</v>
      </c>
      <c r="I16" s="106">
        <v>10</v>
      </c>
      <c r="J16" s="15">
        <v>6.4</v>
      </c>
      <c r="K16" s="15">
        <v>8</v>
      </c>
      <c r="M16" s="104">
        <v>4</v>
      </c>
      <c r="N16" s="105">
        <v>3</v>
      </c>
      <c r="O16" s="105">
        <v>9</v>
      </c>
      <c r="P16" s="105">
        <v>8</v>
      </c>
      <c r="Q16" s="105">
        <v>5</v>
      </c>
      <c r="R16" s="105">
        <v>9</v>
      </c>
      <c r="S16" s="106">
        <v>22</v>
      </c>
      <c r="T16" s="15">
        <v>5.8</v>
      </c>
      <c r="U16" s="15">
        <v>8.5714285714285712</v>
      </c>
      <c r="W16" s="104">
        <v>10</v>
      </c>
      <c r="X16" s="105">
        <v>5</v>
      </c>
      <c r="Y16" s="105">
        <v>17</v>
      </c>
      <c r="Z16" s="105">
        <v>17</v>
      </c>
      <c r="AA16" s="105">
        <v>12</v>
      </c>
      <c r="AB16" s="105">
        <v>23</v>
      </c>
      <c r="AC16" s="106">
        <v>32</v>
      </c>
      <c r="AD16" s="15">
        <v>12.2</v>
      </c>
      <c r="AE16" s="15">
        <v>16.571428571428573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5</v>
      </c>
      <c r="D17" s="105">
        <v>7</v>
      </c>
      <c r="E17" s="105">
        <v>1</v>
      </c>
      <c r="F17" s="105">
        <v>5</v>
      </c>
      <c r="G17" s="105">
        <v>6</v>
      </c>
      <c r="H17" s="105">
        <v>16</v>
      </c>
      <c r="I17" s="106">
        <v>14</v>
      </c>
      <c r="J17" s="15">
        <v>4.8</v>
      </c>
      <c r="K17" s="15">
        <v>7.7142857142857144</v>
      </c>
      <c r="M17" s="104">
        <v>7</v>
      </c>
      <c r="N17" s="105">
        <v>4</v>
      </c>
      <c r="O17" s="105">
        <v>4</v>
      </c>
      <c r="P17" s="105">
        <v>4</v>
      </c>
      <c r="Q17" s="105">
        <v>9</v>
      </c>
      <c r="R17" s="105">
        <v>4</v>
      </c>
      <c r="S17" s="106">
        <v>18</v>
      </c>
      <c r="T17" s="15">
        <v>5.6</v>
      </c>
      <c r="U17" s="15">
        <v>7.1428571428571432</v>
      </c>
      <c r="W17" s="104">
        <v>12</v>
      </c>
      <c r="X17" s="105">
        <v>11</v>
      </c>
      <c r="Y17" s="105">
        <v>5</v>
      </c>
      <c r="Z17" s="105">
        <v>9</v>
      </c>
      <c r="AA17" s="105">
        <v>15</v>
      </c>
      <c r="AB17" s="105">
        <v>20</v>
      </c>
      <c r="AC17" s="106">
        <v>32</v>
      </c>
      <c r="AD17" s="15">
        <v>10.4</v>
      </c>
      <c r="AE17" s="15">
        <v>14.857142857142858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5</v>
      </c>
      <c r="D18" s="105">
        <v>7</v>
      </c>
      <c r="E18" s="105">
        <v>5</v>
      </c>
      <c r="F18" s="105">
        <v>3</v>
      </c>
      <c r="G18" s="105">
        <v>6</v>
      </c>
      <c r="H18" s="105">
        <v>14</v>
      </c>
      <c r="I18" s="106">
        <v>13</v>
      </c>
      <c r="J18" s="15">
        <v>5.2</v>
      </c>
      <c r="K18" s="15">
        <v>7.5714285714285712</v>
      </c>
      <c r="M18" s="104">
        <v>4</v>
      </c>
      <c r="N18" s="105">
        <v>6</v>
      </c>
      <c r="O18" s="105">
        <v>2</v>
      </c>
      <c r="P18" s="105">
        <v>5</v>
      </c>
      <c r="Q18" s="105">
        <v>5</v>
      </c>
      <c r="R18" s="105">
        <v>10</v>
      </c>
      <c r="S18" s="106">
        <v>15</v>
      </c>
      <c r="T18" s="15">
        <v>4.4000000000000004</v>
      </c>
      <c r="U18" s="15">
        <v>6.7142857142857144</v>
      </c>
      <c r="W18" s="104">
        <v>9</v>
      </c>
      <c r="X18" s="105">
        <v>13</v>
      </c>
      <c r="Y18" s="105">
        <v>7</v>
      </c>
      <c r="Z18" s="105">
        <v>8</v>
      </c>
      <c r="AA18" s="105">
        <v>11</v>
      </c>
      <c r="AB18" s="105">
        <v>24</v>
      </c>
      <c r="AC18" s="106">
        <v>28</v>
      </c>
      <c r="AD18" s="15">
        <v>9.6</v>
      </c>
      <c r="AE18" s="15">
        <v>14.285714285714286</v>
      </c>
      <c r="AF18" s="189"/>
      <c r="AG18" s="190"/>
    </row>
    <row r="19" spans="1:36" x14ac:dyDescent="0.35">
      <c r="A19" s="131"/>
      <c r="B19" s="183">
        <v>8.3333000000000004E-2</v>
      </c>
      <c r="C19" s="104">
        <v>5</v>
      </c>
      <c r="D19" s="105">
        <v>3</v>
      </c>
      <c r="E19" s="105">
        <v>3</v>
      </c>
      <c r="F19" s="105">
        <v>2</v>
      </c>
      <c r="G19" s="105">
        <v>5</v>
      </c>
      <c r="H19" s="105">
        <v>17</v>
      </c>
      <c r="I19" s="106">
        <v>12</v>
      </c>
      <c r="J19" s="15">
        <v>3.6</v>
      </c>
      <c r="K19" s="15">
        <v>6.7142857142857144</v>
      </c>
      <c r="M19" s="104">
        <v>4</v>
      </c>
      <c r="N19" s="105">
        <v>3</v>
      </c>
      <c r="O19" s="105">
        <v>1</v>
      </c>
      <c r="P19" s="105">
        <v>2</v>
      </c>
      <c r="Q19" s="105">
        <v>3</v>
      </c>
      <c r="R19" s="105">
        <v>7</v>
      </c>
      <c r="S19" s="106">
        <v>8</v>
      </c>
      <c r="T19" s="15">
        <v>2.6</v>
      </c>
      <c r="U19" s="15">
        <v>4</v>
      </c>
      <c r="W19" s="104">
        <v>9</v>
      </c>
      <c r="X19" s="105">
        <v>6</v>
      </c>
      <c r="Y19" s="105">
        <v>4</v>
      </c>
      <c r="Z19" s="105">
        <v>4</v>
      </c>
      <c r="AA19" s="105">
        <v>8</v>
      </c>
      <c r="AB19" s="105">
        <v>24</v>
      </c>
      <c r="AC19" s="106">
        <v>20</v>
      </c>
      <c r="AD19" s="15">
        <v>6.2</v>
      </c>
      <c r="AE19" s="15">
        <v>10.714285714285714</v>
      </c>
      <c r="AF19" s="189"/>
      <c r="AG19" s="190"/>
    </row>
    <row r="20" spans="1:36" x14ac:dyDescent="0.35">
      <c r="A20" s="131"/>
      <c r="B20" s="183">
        <v>9.375E-2</v>
      </c>
      <c r="C20" s="104">
        <v>1</v>
      </c>
      <c r="D20" s="105">
        <v>1</v>
      </c>
      <c r="E20" s="105">
        <v>3</v>
      </c>
      <c r="F20" s="105">
        <v>3</v>
      </c>
      <c r="G20" s="105">
        <v>2</v>
      </c>
      <c r="H20" s="105">
        <v>6</v>
      </c>
      <c r="I20" s="106">
        <v>12</v>
      </c>
      <c r="J20" s="15">
        <v>2</v>
      </c>
      <c r="K20" s="15">
        <v>4</v>
      </c>
      <c r="M20" s="104">
        <v>6</v>
      </c>
      <c r="N20" s="105">
        <v>5</v>
      </c>
      <c r="O20" s="105">
        <v>5</v>
      </c>
      <c r="P20" s="105">
        <v>1</v>
      </c>
      <c r="Q20" s="105">
        <v>2</v>
      </c>
      <c r="R20" s="105">
        <v>12</v>
      </c>
      <c r="S20" s="106">
        <v>11</v>
      </c>
      <c r="T20" s="15">
        <v>3.8</v>
      </c>
      <c r="U20" s="15">
        <v>6</v>
      </c>
      <c r="W20" s="104">
        <v>7</v>
      </c>
      <c r="X20" s="105">
        <v>6</v>
      </c>
      <c r="Y20" s="105">
        <v>8</v>
      </c>
      <c r="Z20" s="105">
        <v>4</v>
      </c>
      <c r="AA20" s="105">
        <v>4</v>
      </c>
      <c r="AB20" s="105">
        <v>18</v>
      </c>
      <c r="AC20" s="106">
        <v>23</v>
      </c>
      <c r="AD20" s="15">
        <v>5.8</v>
      </c>
      <c r="AE20" s="15">
        <v>10</v>
      </c>
      <c r="AF20" s="189"/>
      <c r="AG20" s="190"/>
    </row>
    <row r="21" spans="1:36" x14ac:dyDescent="0.35">
      <c r="A21" s="131"/>
      <c r="B21" s="183">
        <v>0.104167</v>
      </c>
      <c r="C21" s="104">
        <v>2</v>
      </c>
      <c r="D21" s="105">
        <v>3</v>
      </c>
      <c r="E21" s="105">
        <v>4</v>
      </c>
      <c r="F21" s="105">
        <v>0</v>
      </c>
      <c r="G21" s="105">
        <v>2</v>
      </c>
      <c r="H21" s="105">
        <v>11</v>
      </c>
      <c r="I21" s="106">
        <v>9</v>
      </c>
      <c r="J21" s="15">
        <v>2.2000000000000002</v>
      </c>
      <c r="K21" s="15">
        <v>4.4285714285714288</v>
      </c>
      <c r="M21" s="104">
        <v>0</v>
      </c>
      <c r="N21" s="105">
        <v>2</v>
      </c>
      <c r="O21" s="105">
        <v>3</v>
      </c>
      <c r="P21" s="105">
        <v>1</v>
      </c>
      <c r="Q21" s="105">
        <v>4</v>
      </c>
      <c r="R21" s="105">
        <v>9</v>
      </c>
      <c r="S21" s="106">
        <v>7</v>
      </c>
      <c r="T21" s="15">
        <v>2</v>
      </c>
      <c r="U21" s="15">
        <v>3.7142857142857144</v>
      </c>
      <c r="W21" s="104">
        <v>2</v>
      </c>
      <c r="X21" s="105">
        <v>5</v>
      </c>
      <c r="Y21" s="105">
        <v>7</v>
      </c>
      <c r="Z21" s="105">
        <v>1</v>
      </c>
      <c r="AA21" s="105">
        <v>6</v>
      </c>
      <c r="AB21" s="105">
        <v>20</v>
      </c>
      <c r="AC21" s="106">
        <v>16</v>
      </c>
      <c r="AD21" s="15">
        <v>4.2</v>
      </c>
      <c r="AE21" s="15">
        <v>8.1428571428571423</v>
      </c>
      <c r="AF21" s="189"/>
      <c r="AG21" s="190"/>
    </row>
    <row r="22" spans="1:36" x14ac:dyDescent="0.35">
      <c r="A22" s="131"/>
      <c r="B22" s="183">
        <v>0.114583</v>
      </c>
      <c r="C22" s="104">
        <v>1</v>
      </c>
      <c r="D22" s="105">
        <v>6</v>
      </c>
      <c r="E22" s="105">
        <v>0</v>
      </c>
      <c r="F22" s="105">
        <v>2</v>
      </c>
      <c r="G22" s="105">
        <v>4</v>
      </c>
      <c r="H22" s="105">
        <v>5</v>
      </c>
      <c r="I22" s="106">
        <v>8</v>
      </c>
      <c r="J22" s="15">
        <v>2.6</v>
      </c>
      <c r="K22" s="15">
        <v>3.7142857142857144</v>
      </c>
      <c r="M22" s="104">
        <v>1</v>
      </c>
      <c r="N22" s="105">
        <v>5</v>
      </c>
      <c r="O22" s="105">
        <v>2</v>
      </c>
      <c r="P22" s="105">
        <v>3</v>
      </c>
      <c r="Q22" s="105">
        <v>4</v>
      </c>
      <c r="R22" s="105">
        <v>5</v>
      </c>
      <c r="S22" s="106">
        <v>5</v>
      </c>
      <c r="T22" s="15">
        <v>3</v>
      </c>
      <c r="U22" s="15">
        <v>3.5714285714285716</v>
      </c>
      <c r="W22" s="104">
        <v>2</v>
      </c>
      <c r="X22" s="105">
        <v>11</v>
      </c>
      <c r="Y22" s="105">
        <v>2</v>
      </c>
      <c r="Z22" s="105">
        <v>5</v>
      </c>
      <c r="AA22" s="105">
        <v>8</v>
      </c>
      <c r="AB22" s="105">
        <v>10</v>
      </c>
      <c r="AC22" s="106">
        <v>13</v>
      </c>
      <c r="AD22" s="15">
        <v>5.6</v>
      </c>
      <c r="AE22" s="15">
        <v>7.2857142857142856</v>
      </c>
      <c r="AF22" s="189"/>
      <c r="AG22" s="190"/>
    </row>
    <row r="23" spans="1:36" x14ac:dyDescent="0.35">
      <c r="A23" s="131"/>
      <c r="B23" s="183">
        <v>0.125</v>
      </c>
      <c r="C23" s="104">
        <v>1</v>
      </c>
      <c r="D23" s="105">
        <v>2</v>
      </c>
      <c r="E23" s="105">
        <v>5</v>
      </c>
      <c r="F23" s="105">
        <v>1</v>
      </c>
      <c r="G23" s="105">
        <v>4</v>
      </c>
      <c r="H23" s="105">
        <v>4</v>
      </c>
      <c r="I23" s="106">
        <v>7</v>
      </c>
      <c r="J23" s="15">
        <v>2.6</v>
      </c>
      <c r="K23" s="15">
        <v>3.4285714285714284</v>
      </c>
      <c r="M23" s="104">
        <v>4</v>
      </c>
      <c r="N23" s="105">
        <v>4</v>
      </c>
      <c r="O23" s="105">
        <v>4</v>
      </c>
      <c r="P23" s="105">
        <v>2</v>
      </c>
      <c r="Q23" s="105">
        <v>4</v>
      </c>
      <c r="R23" s="105">
        <v>9</v>
      </c>
      <c r="S23" s="106">
        <v>11</v>
      </c>
      <c r="T23" s="15">
        <v>3.6</v>
      </c>
      <c r="U23" s="15">
        <v>5.4285714285714288</v>
      </c>
      <c r="W23" s="104">
        <v>5</v>
      </c>
      <c r="X23" s="105">
        <v>6</v>
      </c>
      <c r="Y23" s="105">
        <v>9</v>
      </c>
      <c r="Z23" s="105">
        <v>3</v>
      </c>
      <c r="AA23" s="105">
        <v>8</v>
      </c>
      <c r="AB23" s="105">
        <v>13</v>
      </c>
      <c r="AC23" s="106">
        <v>18</v>
      </c>
      <c r="AD23" s="15">
        <v>6.2</v>
      </c>
      <c r="AE23" s="15">
        <v>8.8571428571428577</v>
      </c>
      <c r="AF23" s="189"/>
      <c r="AG23" s="190"/>
    </row>
    <row r="24" spans="1:36" x14ac:dyDescent="0.35">
      <c r="A24" s="131"/>
      <c r="B24" s="183">
        <v>0.13541700000000001</v>
      </c>
      <c r="C24" s="104">
        <v>3</v>
      </c>
      <c r="D24" s="105">
        <v>1</v>
      </c>
      <c r="E24" s="105">
        <v>2</v>
      </c>
      <c r="F24" s="105">
        <v>3</v>
      </c>
      <c r="G24" s="105">
        <v>1</v>
      </c>
      <c r="H24" s="105">
        <v>4</v>
      </c>
      <c r="I24" s="106">
        <v>5</v>
      </c>
      <c r="J24" s="15">
        <v>2</v>
      </c>
      <c r="K24" s="15">
        <v>2.7142857142857144</v>
      </c>
      <c r="M24" s="104">
        <v>1</v>
      </c>
      <c r="N24" s="105">
        <v>0</v>
      </c>
      <c r="O24" s="105">
        <v>3</v>
      </c>
      <c r="P24" s="105">
        <v>1</v>
      </c>
      <c r="Q24" s="105">
        <v>1</v>
      </c>
      <c r="R24" s="105">
        <v>6</v>
      </c>
      <c r="S24" s="106">
        <v>8</v>
      </c>
      <c r="T24" s="15">
        <v>1.2</v>
      </c>
      <c r="U24" s="15">
        <v>2.8571428571428572</v>
      </c>
      <c r="W24" s="104">
        <v>4</v>
      </c>
      <c r="X24" s="105">
        <v>1</v>
      </c>
      <c r="Y24" s="105">
        <v>5</v>
      </c>
      <c r="Z24" s="105">
        <v>4</v>
      </c>
      <c r="AA24" s="105">
        <v>2</v>
      </c>
      <c r="AB24" s="105">
        <v>10</v>
      </c>
      <c r="AC24" s="106">
        <v>13</v>
      </c>
      <c r="AD24" s="15">
        <v>3.2</v>
      </c>
      <c r="AE24" s="15">
        <v>5.5714285714285712</v>
      </c>
      <c r="AF24" s="189"/>
      <c r="AG24" s="190"/>
    </row>
    <row r="25" spans="1:36" x14ac:dyDescent="0.35">
      <c r="A25" s="131"/>
      <c r="B25" s="183">
        <v>0.14583299999999999</v>
      </c>
      <c r="C25" s="104">
        <v>2</v>
      </c>
      <c r="D25" s="105">
        <v>1</v>
      </c>
      <c r="E25" s="105">
        <v>4</v>
      </c>
      <c r="F25" s="105">
        <v>3</v>
      </c>
      <c r="G25" s="105">
        <v>1</v>
      </c>
      <c r="H25" s="105">
        <v>6</v>
      </c>
      <c r="I25" s="106">
        <v>6</v>
      </c>
      <c r="J25" s="15">
        <v>2.2000000000000002</v>
      </c>
      <c r="K25" s="15">
        <v>3.2857142857142856</v>
      </c>
      <c r="M25" s="104">
        <v>4</v>
      </c>
      <c r="N25" s="105">
        <v>3</v>
      </c>
      <c r="O25" s="105">
        <v>1</v>
      </c>
      <c r="P25" s="105">
        <v>2</v>
      </c>
      <c r="Q25" s="105">
        <v>3</v>
      </c>
      <c r="R25" s="105">
        <v>3</v>
      </c>
      <c r="S25" s="106">
        <v>6</v>
      </c>
      <c r="T25" s="15">
        <v>2.6</v>
      </c>
      <c r="U25" s="15">
        <v>3.1428571428571428</v>
      </c>
      <c r="W25" s="104">
        <v>6</v>
      </c>
      <c r="X25" s="105">
        <v>4</v>
      </c>
      <c r="Y25" s="105">
        <v>5</v>
      </c>
      <c r="Z25" s="105">
        <v>5</v>
      </c>
      <c r="AA25" s="105">
        <v>4</v>
      </c>
      <c r="AB25" s="105">
        <v>9</v>
      </c>
      <c r="AC25" s="106">
        <v>12</v>
      </c>
      <c r="AD25" s="15">
        <v>4.8</v>
      </c>
      <c r="AE25" s="15">
        <v>6.4285714285714288</v>
      </c>
      <c r="AF25" s="189"/>
      <c r="AG25" s="190"/>
    </row>
    <row r="26" spans="1:36" x14ac:dyDescent="0.35">
      <c r="A26" s="131"/>
      <c r="B26" s="183">
        <v>0.15625</v>
      </c>
      <c r="C26" s="104">
        <v>3</v>
      </c>
      <c r="D26" s="105">
        <v>2</v>
      </c>
      <c r="E26" s="105">
        <v>1</v>
      </c>
      <c r="F26" s="105">
        <v>2</v>
      </c>
      <c r="G26" s="105">
        <v>4</v>
      </c>
      <c r="H26" s="105">
        <v>3</v>
      </c>
      <c r="I26" s="106">
        <v>5</v>
      </c>
      <c r="J26" s="15">
        <v>2.4</v>
      </c>
      <c r="K26" s="15">
        <v>2.8571428571428572</v>
      </c>
      <c r="M26" s="104">
        <v>4</v>
      </c>
      <c r="N26" s="105">
        <v>3</v>
      </c>
      <c r="O26" s="105">
        <v>1</v>
      </c>
      <c r="P26" s="105">
        <v>0</v>
      </c>
      <c r="Q26" s="105">
        <v>0</v>
      </c>
      <c r="R26" s="105">
        <v>6</v>
      </c>
      <c r="S26" s="106">
        <v>4</v>
      </c>
      <c r="T26" s="15">
        <v>1.6</v>
      </c>
      <c r="U26" s="15">
        <v>2.5714285714285716</v>
      </c>
      <c r="W26" s="104">
        <v>7</v>
      </c>
      <c r="X26" s="105">
        <v>5</v>
      </c>
      <c r="Y26" s="105">
        <v>2</v>
      </c>
      <c r="Z26" s="105">
        <v>2</v>
      </c>
      <c r="AA26" s="105">
        <v>4</v>
      </c>
      <c r="AB26" s="105">
        <v>9</v>
      </c>
      <c r="AC26" s="106">
        <v>9</v>
      </c>
      <c r="AD26" s="15">
        <v>4</v>
      </c>
      <c r="AE26" s="15">
        <v>5.4285714285714288</v>
      </c>
      <c r="AF26" s="189"/>
      <c r="AG26" s="190"/>
    </row>
    <row r="27" spans="1:36" x14ac:dyDescent="0.35">
      <c r="A27" s="131"/>
      <c r="B27" s="183">
        <v>0.16666700000000001</v>
      </c>
      <c r="C27" s="104">
        <v>1</v>
      </c>
      <c r="D27" s="105">
        <v>2</v>
      </c>
      <c r="E27" s="105">
        <v>4</v>
      </c>
      <c r="F27" s="105">
        <v>2</v>
      </c>
      <c r="G27" s="105">
        <v>0</v>
      </c>
      <c r="H27" s="105">
        <v>4</v>
      </c>
      <c r="I27" s="106">
        <v>2</v>
      </c>
      <c r="J27" s="15">
        <v>1.8</v>
      </c>
      <c r="K27" s="15">
        <v>2.1428571428571428</v>
      </c>
      <c r="M27" s="104">
        <v>3</v>
      </c>
      <c r="N27" s="105">
        <v>0</v>
      </c>
      <c r="O27" s="105">
        <v>3</v>
      </c>
      <c r="P27" s="105">
        <v>3</v>
      </c>
      <c r="Q27" s="105">
        <v>2</v>
      </c>
      <c r="R27" s="105">
        <v>7</v>
      </c>
      <c r="S27" s="106">
        <v>7</v>
      </c>
      <c r="T27" s="15">
        <v>2.2000000000000002</v>
      </c>
      <c r="U27" s="15">
        <v>3.5714285714285716</v>
      </c>
      <c r="W27" s="104">
        <v>4</v>
      </c>
      <c r="X27" s="105">
        <v>2</v>
      </c>
      <c r="Y27" s="105">
        <v>7</v>
      </c>
      <c r="Z27" s="105">
        <v>5</v>
      </c>
      <c r="AA27" s="105">
        <v>2</v>
      </c>
      <c r="AB27" s="105">
        <v>11</v>
      </c>
      <c r="AC27" s="106">
        <v>9</v>
      </c>
      <c r="AD27" s="15">
        <v>4</v>
      </c>
      <c r="AE27" s="15">
        <v>5.7142857142857144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8</v>
      </c>
      <c r="D28" s="105">
        <v>2</v>
      </c>
      <c r="E28" s="105">
        <v>1</v>
      </c>
      <c r="F28" s="105">
        <v>3</v>
      </c>
      <c r="G28" s="105">
        <v>5</v>
      </c>
      <c r="H28" s="105">
        <v>7</v>
      </c>
      <c r="I28" s="106">
        <v>5</v>
      </c>
      <c r="J28" s="15">
        <v>3.8</v>
      </c>
      <c r="K28" s="15">
        <v>4.4285714285714288</v>
      </c>
      <c r="M28" s="104">
        <v>5</v>
      </c>
      <c r="N28" s="105">
        <v>2</v>
      </c>
      <c r="O28" s="105">
        <v>2</v>
      </c>
      <c r="P28" s="105">
        <v>3</v>
      </c>
      <c r="Q28" s="105">
        <v>1</v>
      </c>
      <c r="R28" s="105">
        <v>2</v>
      </c>
      <c r="S28" s="106">
        <v>4</v>
      </c>
      <c r="T28" s="15">
        <v>2.6</v>
      </c>
      <c r="U28" s="15">
        <v>2.7142857142857144</v>
      </c>
      <c r="W28" s="104">
        <v>13</v>
      </c>
      <c r="X28" s="105">
        <v>4</v>
      </c>
      <c r="Y28" s="105">
        <v>3</v>
      </c>
      <c r="Z28" s="105">
        <v>6</v>
      </c>
      <c r="AA28" s="105">
        <v>6</v>
      </c>
      <c r="AB28" s="105">
        <v>9</v>
      </c>
      <c r="AC28" s="106">
        <v>9</v>
      </c>
      <c r="AD28" s="15">
        <v>6.4</v>
      </c>
      <c r="AE28" s="15">
        <v>7.1428571428571432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4</v>
      </c>
      <c r="D29" s="105">
        <v>6</v>
      </c>
      <c r="E29" s="105">
        <v>2</v>
      </c>
      <c r="F29" s="105">
        <v>9</v>
      </c>
      <c r="G29" s="105">
        <v>3</v>
      </c>
      <c r="H29" s="105">
        <v>3</v>
      </c>
      <c r="I29" s="106">
        <v>3</v>
      </c>
      <c r="J29" s="15">
        <v>4.8</v>
      </c>
      <c r="K29" s="15">
        <v>4.2857142857142856</v>
      </c>
      <c r="M29" s="104">
        <v>3</v>
      </c>
      <c r="N29" s="105">
        <v>5</v>
      </c>
      <c r="O29" s="105">
        <v>3</v>
      </c>
      <c r="P29" s="105">
        <v>3</v>
      </c>
      <c r="Q29" s="105">
        <v>5</v>
      </c>
      <c r="R29" s="105">
        <v>2</v>
      </c>
      <c r="S29" s="106">
        <v>6</v>
      </c>
      <c r="T29" s="15">
        <v>3.8</v>
      </c>
      <c r="U29" s="15">
        <v>3.8571428571428572</v>
      </c>
      <c r="W29" s="104">
        <v>7</v>
      </c>
      <c r="X29" s="105">
        <v>11</v>
      </c>
      <c r="Y29" s="105">
        <v>5</v>
      </c>
      <c r="Z29" s="105">
        <v>12</v>
      </c>
      <c r="AA29" s="105">
        <v>8</v>
      </c>
      <c r="AB29" s="105">
        <v>5</v>
      </c>
      <c r="AC29" s="106">
        <v>9</v>
      </c>
      <c r="AD29" s="15">
        <v>8.6</v>
      </c>
      <c r="AE29" s="15">
        <v>8.1428571428571423</v>
      </c>
      <c r="AF29" s="189"/>
      <c r="AG29" s="190"/>
    </row>
    <row r="30" spans="1:36" x14ac:dyDescent="0.35">
      <c r="A30" s="131"/>
      <c r="B30" s="183">
        <v>0.19791700000000001</v>
      </c>
      <c r="C30" s="104">
        <v>4</v>
      </c>
      <c r="D30" s="105">
        <v>5</v>
      </c>
      <c r="E30" s="105">
        <v>5</v>
      </c>
      <c r="F30" s="105">
        <v>4</v>
      </c>
      <c r="G30" s="105">
        <v>7</v>
      </c>
      <c r="H30" s="105">
        <v>5</v>
      </c>
      <c r="I30" s="106">
        <v>4</v>
      </c>
      <c r="J30" s="15">
        <v>5</v>
      </c>
      <c r="K30" s="15">
        <v>4.8571428571428568</v>
      </c>
      <c r="M30" s="104">
        <v>4</v>
      </c>
      <c r="N30" s="105">
        <v>4</v>
      </c>
      <c r="O30" s="105">
        <v>7</v>
      </c>
      <c r="P30" s="105">
        <v>6</v>
      </c>
      <c r="Q30" s="105">
        <v>4</v>
      </c>
      <c r="R30" s="105">
        <v>5</v>
      </c>
      <c r="S30" s="106">
        <v>6</v>
      </c>
      <c r="T30" s="15">
        <v>5</v>
      </c>
      <c r="U30" s="15">
        <v>5.1428571428571432</v>
      </c>
      <c r="W30" s="104">
        <v>8</v>
      </c>
      <c r="X30" s="105">
        <v>9</v>
      </c>
      <c r="Y30" s="105">
        <v>12</v>
      </c>
      <c r="Z30" s="105">
        <v>10</v>
      </c>
      <c r="AA30" s="105">
        <v>11</v>
      </c>
      <c r="AB30" s="105">
        <v>10</v>
      </c>
      <c r="AC30" s="106">
        <v>10</v>
      </c>
      <c r="AD30" s="15">
        <v>10</v>
      </c>
      <c r="AE30" s="15">
        <v>10</v>
      </c>
      <c r="AF30" s="189"/>
      <c r="AG30" s="190"/>
    </row>
    <row r="31" spans="1:36" x14ac:dyDescent="0.35">
      <c r="A31" s="131"/>
      <c r="B31" s="183">
        <v>0.20833299999999999</v>
      </c>
      <c r="C31" s="104">
        <v>9</v>
      </c>
      <c r="D31" s="105">
        <v>4</v>
      </c>
      <c r="E31" s="105">
        <v>7</v>
      </c>
      <c r="F31" s="105">
        <v>7</v>
      </c>
      <c r="G31" s="105">
        <v>6</v>
      </c>
      <c r="H31" s="105">
        <v>2</v>
      </c>
      <c r="I31" s="106">
        <v>9</v>
      </c>
      <c r="J31" s="15">
        <v>6.6</v>
      </c>
      <c r="K31" s="15">
        <v>6.2857142857142856</v>
      </c>
      <c r="M31" s="104">
        <v>11</v>
      </c>
      <c r="N31" s="105">
        <v>7</v>
      </c>
      <c r="O31" s="105">
        <v>4</v>
      </c>
      <c r="P31" s="105">
        <v>5</v>
      </c>
      <c r="Q31" s="105">
        <v>5</v>
      </c>
      <c r="R31" s="105">
        <v>6</v>
      </c>
      <c r="S31" s="106">
        <v>8</v>
      </c>
      <c r="T31" s="15">
        <v>6.4</v>
      </c>
      <c r="U31" s="15">
        <v>6.5714285714285712</v>
      </c>
      <c r="W31" s="104">
        <v>20</v>
      </c>
      <c r="X31" s="105">
        <v>11</v>
      </c>
      <c r="Y31" s="105">
        <v>11</v>
      </c>
      <c r="Z31" s="105">
        <v>12</v>
      </c>
      <c r="AA31" s="105">
        <v>11</v>
      </c>
      <c r="AB31" s="105">
        <v>8</v>
      </c>
      <c r="AC31" s="106">
        <v>17</v>
      </c>
      <c r="AD31" s="15">
        <v>13</v>
      </c>
      <c r="AE31" s="15">
        <v>12.857142857142858</v>
      </c>
      <c r="AF31" s="189"/>
      <c r="AG31" s="190"/>
    </row>
    <row r="32" spans="1:36" x14ac:dyDescent="0.35">
      <c r="A32" s="131"/>
      <c r="B32" s="183">
        <v>0.21875</v>
      </c>
      <c r="C32" s="104">
        <v>22</v>
      </c>
      <c r="D32" s="105">
        <v>13</v>
      </c>
      <c r="E32" s="105">
        <v>14</v>
      </c>
      <c r="F32" s="105">
        <v>9</v>
      </c>
      <c r="G32" s="105">
        <v>8</v>
      </c>
      <c r="H32" s="105">
        <v>5</v>
      </c>
      <c r="I32" s="106">
        <v>7</v>
      </c>
      <c r="J32" s="15">
        <v>13.2</v>
      </c>
      <c r="K32" s="15">
        <v>11.142857142857142</v>
      </c>
      <c r="M32" s="104">
        <v>5</v>
      </c>
      <c r="N32" s="105">
        <v>5</v>
      </c>
      <c r="O32" s="105">
        <v>6</v>
      </c>
      <c r="P32" s="105">
        <v>6</v>
      </c>
      <c r="Q32" s="105">
        <v>6</v>
      </c>
      <c r="R32" s="105">
        <v>5</v>
      </c>
      <c r="S32" s="106">
        <v>4</v>
      </c>
      <c r="T32" s="15">
        <v>5.6</v>
      </c>
      <c r="U32" s="15">
        <v>5.2857142857142856</v>
      </c>
      <c r="W32" s="104">
        <v>27</v>
      </c>
      <c r="X32" s="105">
        <v>18</v>
      </c>
      <c r="Y32" s="105">
        <v>20</v>
      </c>
      <c r="Z32" s="105">
        <v>15</v>
      </c>
      <c r="AA32" s="105">
        <v>14</v>
      </c>
      <c r="AB32" s="105">
        <v>10</v>
      </c>
      <c r="AC32" s="106">
        <v>11</v>
      </c>
      <c r="AD32" s="15">
        <v>18.8</v>
      </c>
      <c r="AE32" s="15">
        <v>16.428571428571427</v>
      </c>
      <c r="AF32" s="189"/>
      <c r="AG32" s="190"/>
    </row>
    <row r="33" spans="1:33" x14ac:dyDescent="0.35">
      <c r="A33" s="131"/>
      <c r="B33" s="183">
        <v>0.22916700000000001</v>
      </c>
      <c r="C33" s="104">
        <v>28</v>
      </c>
      <c r="D33" s="105">
        <v>21</v>
      </c>
      <c r="E33" s="105">
        <v>25</v>
      </c>
      <c r="F33" s="105">
        <v>15</v>
      </c>
      <c r="G33" s="105">
        <v>14</v>
      </c>
      <c r="H33" s="105">
        <v>6</v>
      </c>
      <c r="I33" s="106">
        <v>6</v>
      </c>
      <c r="J33" s="15">
        <v>20.6</v>
      </c>
      <c r="K33" s="15">
        <v>16.428571428571427</v>
      </c>
      <c r="M33" s="104">
        <v>11</v>
      </c>
      <c r="N33" s="105">
        <v>5</v>
      </c>
      <c r="O33" s="105">
        <v>8</v>
      </c>
      <c r="P33" s="105">
        <v>8</v>
      </c>
      <c r="Q33" s="105">
        <v>4</v>
      </c>
      <c r="R33" s="105">
        <v>1</v>
      </c>
      <c r="S33" s="106">
        <v>8</v>
      </c>
      <c r="T33" s="15">
        <v>7.2</v>
      </c>
      <c r="U33" s="15">
        <v>6.4285714285714288</v>
      </c>
      <c r="W33" s="104">
        <v>39</v>
      </c>
      <c r="X33" s="105">
        <v>26</v>
      </c>
      <c r="Y33" s="105">
        <v>33</v>
      </c>
      <c r="Z33" s="105">
        <v>23</v>
      </c>
      <c r="AA33" s="105">
        <v>18</v>
      </c>
      <c r="AB33" s="105">
        <v>7</v>
      </c>
      <c r="AC33" s="106">
        <v>14</v>
      </c>
      <c r="AD33" s="15">
        <v>27.8</v>
      </c>
      <c r="AE33" s="15">
        <v>22.857142857142858</v>
      </c>
      <c r="AF33" s="189"/>
      <c r="AG33" s="190"/>
    </row>
    <row r="34" spans="1:33" x14ac:dyDescent="0.35">
      <c r="A34" s="131"/>
      <c r="B34" s="183">
        <v>0.23958299999999999</v>
      </c>
      <c r="C34" s="104">
        <v>13</v>
      </c>
      <c r="D34" s="105">
        <v>21</v>
      </c>
      <c r="E34" s="105">
        <v>20</v>
      </c>
      <c r="F34" s="105">
        <v>25</v>
      </c>
      <c r="G34" s="105">
        <v>22</v>
      </c>
      <c r="H34" s="105">
        <v>5</v>
      </c>
      <c r="I34" s="106">
        <v>8</v>
      </c>
      <c r="J34" s="15">
        <v>20.2</v>
      </c>
      <c r="K34" s="15">
        <v>16.285714285714285</v>
      </c>
      <c r="M34" s="104">
        <v>8</v>
      </c>
      <c r="N34" s="105">
        <v>13</v>
      </c>
      <c r="O34" s="105">
        <v>11</v>
      </c>
      <c r="P34" s="105">
        <v>4</v>
      </c>
      <c r="Q34" s="105">
        <v>11</v>
      </c>
      <c r="R34" s="105">
        <v>2</v>
      </c>
      <c r="S34" s="106">
        <v>6</v>
      </c>
      <c r="T34" s="15">
        <v>9.4</v>
      </c>
      <c r="U34" s="15">
        <v>7.8571428571428568</v>
      </c>
      <c r="W34" s="104">
        <v>21</v>
      </c>
      <c r="X34" s="105">
        <v>34</v>
      </c>
      <c r="Y34" s="105">
        <v>31</v>
      </c>
      <c r="Z34" s="105">
        <v>29</v>
      </c>
      <c r="AA34" s="105">
        <v>33</v>
      </c>
      <c r="AB34" s="105">
        <v>7</v>
      </c>
      <c r="AC34" s="106">
        <v>14</v>
      </c>
      <c r="AD34" s="15">
        <v>29.6</v>
      </c>
      <c r="AE34" s="15">
        <v>24.142857142857142</v>
      </c>
      <c r="AF34" s="189"/>
      <c r="AG34" s="190"/>
    </row>
    <row r="35" spans="1:33" x14ac:dyDescent="0.35">
      <c r="A35" s="131"/>
      <c r="B35" s="183">
        <v>0.25</v>
      </c>
      <c r="C35" s="104">
        <v>34</v>
      </c>
      <c r="D35" s="105">
        <v>29</v>
      </c>
      <c r="E35" s="105">
        <v>31</v>
      </c>
      <c r="F35" s="105">
        <v>26</v>
      </c>
      <c r="G35" s="105">
        <v>28</v>
      </c>
      <c r="H35" s="105">
        <v>8</v>
      </c>
      <c r="I35" s="106">
        <v>3</v>
      </c>
      <c r="J35" s="15">
        <v>29.6</v>
      </c>
      <c r="K35" s="15">
        <v>22.714285714285715</v>
      </c>
      <c r="M35" s="104">
        <v>13</v>
      </c>
      <c r="N35" s="105">
        <v>10</v>
      </c>
      <c r="O35" s="105">
        <v>8</v>
      </c>
      <c r="P35" s="105">
        <v>10</v>
      </c>
      <c r="Q35" s="105">
        <v>9</v>
      </c>
      <c r="R35" s="105">
        <v>8</v>
      </c>
      <c r="S35" s="106">
        <v>3</v>
      </c>
      <c r="T35" s="15">
        <v>10</v>
      </c>
      <c r="U35" s="15">
        <v>8.7142857142857135</v>
      </c>
      <c r="W35" s="104">
        <v>47</v>
      </c>
      <c r="X35" s="105">
        <v>39</v>
      </c>
      <c r="Y35" s="105">
        <v>39</v>
      </c>
      <c r="Z35" s="105">
        <v>36</v>
      </c>
      <c r="AA35" s="105">
        <v>37</v>
      </c>
      <c r="AB35" s="105">
        <v>16</v>
      </c>
      <c r="AC35" s="106">
        <v>6</v>
      </c>
      <c r="AD35" s="15">
        <v>39.6</v>
      </c>
      <c r="AE35" s="15">
        <v>31.428571428571427</v>
      </c>
      <c r="AF35" s="189"/>
      <c r="AG35" s="190"/>
    </row>
    <row r="36" spans="1:33" x14ac:dyDescent="0.35">
      <c r="A36" s="131"/>
      <c r="B36" s="183">
        <v>0.26041700000000001</v>
      </c>
      <c r="C36" s="104">
        <v>39</v>
      </c>
      <c r="D36" s="105">
        <v>38</v>
      </c>
      <c r="E36" s="105">
        <v>49</v>
      </c>
      <c r="F36" s="105">
        <v>51</v>
      </c>
      <c r="G36" s="105">
        <v>35</v>
      </c>
      <c r="H36" s="105">
        <v>15</v>
      </c>
      <c r="I36" s="106">
        <v>11</v>
      </c>
      <c r="J36" s="15">
        <v>42.4</v>
      </c>
      <c r="K36" s="15">
        <v>34</v>
      </c>
      <c r="M36" s="104">
        <v>17</v>
      </c>
      <c r="N36" s="105">
        <v>20</v>
      </c>
      <c r="O36" s="105">
        <v>21</v>
      </c>
      <c r="P36" s="105">
        <v>21</v>
      </c>
      <c r="Q36" s="105">
        <v>22</v>
      </c>
      <c r="R36" s="105">
        <v>6</v>
      </c>
      <c r="S36" s="106">
        <v>2</v>
      </c>
      <c r="T36" s="15">
        <v>20.2</v>
      </c>
      <c r="U36" s="15">
        <v>15.571428571428571</v>
      </c>
      <c r="W36" s="104">
        <v>56</v>
      </c>
      <c r="X36" s="105">
        <v>58</v>
      </c>
      <c r="Y36" s="105">
        <v>70</v>
      </c>
      <c r="Z36" s="105">
        <v>72</v>
      </c>
      <c r="AA36" s="105">
        <v>57</v>
      </c>
      <c r="AB36" s="105">
        <v>21</v>
      </c>
      <c r="AC36" s="106">
        <v>13</v>
      </c>
      <c r="AD36" s="15">
        <v>62.6</v>
      </c>
      <c r="AE36" s="15">
        <v>49.571428571428569</v>
      </c>
      <c r="AF36" s="189"/>
      <c r="AG36" s="190"/>
    </row>
    <row r="37" spans="1:33" x14ac:dyDescent="0.35">
      <c r="A37" s="131"/>
      <c r="B37" s="183">
        <v>0.27083299999999999</v>
      </c>
      <c r="C37" s="104">
        <v>74</v>
      </c>
      <c r="D37" s="105">
        <v>78</v>
      </c>
      <c r="E37" s="105">
        <v>90</v>
      </c>
      <c r="F37" s="105">
        <v>72</v>
      </c>
      <c r="G37" s="105">
        <v>68</v>
      </c>
      <c r="H37" s="105">
        <v>25</v>
      </c>
      <c r="I37" s="106">
        <v>11</v>
      </c>
      <c r="J37" s="15">
        <v>76.400000000000006</v>
      </c>
      <c r="K37" s="15">
        <v>59.714285714285715</v>
      </c>
      <c r="M37" s="104">
        <v>19</v>
      </c>
      <c r="N37" s="105">
        <v>18</v>
      </c>
      <c r="O37" s="105">
        <v>15</v>
      </c>
      <c r="P37" s="105">
        <v>13</v>
      </c>
      <c r="Q37" s="105">
        <v>19</v>
      </c>
      <c r="R37" s="105">
        <v>4</v>
      </c>
      <c r="S37" s="106">
        <v>6</v>
      </c>
      <c r="T37" s="15">
        <v>16.8</v>
      </c>
      <c r="U37" s="15">
        <v>13.428571428571429</v>
      </c>
      <c r="W37" s="104">
        <v>93</v>
      </c>
      <c r="X37" s="105">
        <v>96</v>
      </c>
      <c r="Y37" s="105">
        <v>105</v>
      </c>
      <c r="Z37" s="105">
        <v>85</v>
      </c>
      <c r="AA37" s="105">
        <v>87</v>
      </c>
      <c r="AB37" s="105">
        <v>29</v>
      </c>
      <c r="AC37" s="106">
        <v>17</v>
      </c>
      <c r="AD37" s="15">
        <v>93.2</v>
      </c>
      <c r="AE37" s="15">
        <v>73.142857142857139</v>
      </c>
      <c r="AF37" s="189"/>
      <c r="AG37" s="190"/>
    </row>
    <row r="38" spans="1:33" x14ac:dyDescent="0.35">
      <c r="A38" s="131"/>
      <c r="B38" s="183">
        <v>0.28125</v>
      </c>
      <c r="C38" s="104">
        <v>66</v>
      </c>
      <c r="D38" s="105">
        <v>91</v>
      </c>
      <c r="E38" s="105">
        <v>81</v>
      </c>
      <c r="F38" s="105">
        <v>95</v>
      </c>
      <c r="G38" s="105">
        <v>90</v>
      </c>
      <c r="H38" s="105">
        <v>27</v>
      </c>
      <c r="I38" s="106">
        <v>16</v>
      </c>
      <c r="J38" s="15">
        <v>84.6</v>
      </c>
      <c r="K38" s="15">
        <v>66.571428571428569</v>
      </c>
      <c r="M38" s="104">
        <v>29</v>
      </c>
      <c r="N38" s="105">
        <v>25</v>
      </c>
      <c r="O38" s="105">
        <v>28</v>
      </c>
      <c r="P38" s="105">
        <v>27</v>
      </c>
      <c r="Q38" s="105">
        <v>18</v>
      </c>
      <c r="R38" s="105">
        <v>11</v>
      </c>
      <c r="S38" s="106">
        <v>15</v>
      </c>
      <c r="T38" s="15">
        <v>25.4</v>
      </c>
      <c r="U38" s="15">
        <v>21.857142857142858</v>
      </c>
      <c r="W38" s="104">
        <v>95</v>
      </c>
      <c r="X38" s="105">
        <v>116</v>
      </c>
      <c r="Y38" s="105">
        <v>109</v>
      </c>
      <c r="Z38" s="105">
        <v>122</v>
      </c>
      <c r="AA38" s="105">
        <v>108</v>
      </c>
      <c r="AB38" s="105">
        <v>38</v>
      </c>
      <c r="AC38" s="106">
        <v>31</v>
      </c>
      <c r="AD38" s="15">
        <v>110</v>
      </c>
      <c r="AE38" s="15">
        <v>88.428571428571431</v>
      </c>
      <c r="AF38" s="189"/>
      <c r="AG38" s="190"/>
    </row>
    <row r="39" spans="1:33" x14ac:dyDescent="0.35">
      <c r="A39" s="131"/>
      <c r="B39" s="183">
        <v>0.29166700000000001</v>
      </c>
      <c r="C39" s="104">
        <v>108</v>
      </c>
      <c r="D39" s="105">
        <v>160</v>
      </c>
      <c r="E39" s="105">
        <v>113</v>
      </c>
      <c r="F39" s="105">
        <v>125</v>
      </c>
      <c r="G39" s="105">
        <v>101</v>
      </c>
      <c r="H39" s="105">
        <v>20</v>
      </c>
      <c r="I39" s="106">
        <v>18</v>
      </c>
      <c r="J39" s="15">
        <v>121.4</v>
      </c>
      <c r="K39" s="15">
        <v>92.142857142857139</v>
      </c>
      <c r="M39" s="104">
        <v>32</v>
      </c>
      <c r="N39" s="105">
        <v>25</v>
      </c>
      <c r="O39" s="105">
        <v>28</v>
      </c>
      <c r="P39" s="105">
        <v>27</v>
      </c>
      <c r="Q39" s="105">
        <v>33</v>
      </c>
      <c r="R39" s="105">
        <v>20</v>
      </c>
      <c r="S39" s="106">
        <v>12</v>
      </c>
      <c r="T39" s="15">
        <v>29</v>
      </c>
      <c r="U39" s="15">
        <v>25.285714285714285</v>
      </c>
      <c r="W39" s="104">
        <v>140</v>
      </c>
      <c r="X39" s="105">
        <v>185</v>
      </c>
      <c r="Y39" s="105">
        <v>141</v>
      </c>
      <c r="Z39" s="105">
        <v>152</v>
      </c>
      <c r="AA39" s="105">
        <v>134</v>
      </c>
      <c r="AB39" s="105">
        <v>40</v>
      </c>
      <c r="AC39" s="106">
        <v>30</v>
      </c>
      <c r="AD39" s="15">
        <v>150.4</v>
      </c>
      <c r="AE39" s="15">
        <v>117.42857142857143</v>
      </c>
      <c r="AF39" s="189"/>
      <c r="AG39" s="190"/>
    </row>
    <row r="40" spans="1:33" x14ac:dyDescent="0.35">
      <c r="A40" s="131"/>
      <c r="B40" s="183">
        <v>0.30208299999999999</v>
      </c>
      <c r="C40" s="104">
        <v>141</v>
      </c>
      <c r="D40" s="105">
        <v>148</v>
      </c>
      <c r="E40" s="105">
        <v>160</v>
      </c>
      <c r="F40" s="105">
        <v>153</v>
      </c>
      <c r="G40" s="105">
        <v>116</v>
      </c>
      <c r="H40" s="105">
        <v>29</v>
      </c>
      <c r="I40" s="106">
        <v>15</v>
      </c>
      <c r="J40" s="15">
        <v>143.6</v>
      </c>
      <c r="K40" s="15">
        <v>108.85714285714286</v>
      </c>
      <c r="M40" s="104">
        <v>43</v>
      </c>
      <c r="N40" s="105">
        <v>47</v>
      </c>
      <c r="O40" s="105">
        <v>40</v>
      </c>
      <c r="P40" s="105">
        <v>49</v>
      </c>
      <c r="Q40" s="105">
        <v>32</v>
      </c>
      <c r="R40" s="105">
        <v>16</v>
      </c>
      <c r="S40" s="106">
        <v>7</v>
      </c>
      <c r="T40" s="15">
        <v>42.2</v>
      </c>
      <c r="U40" s="15">
        <v>33.428571428571431</v>
      </c>
      <c r="W40" s="104">
        <v>184</v>
      </c>
      <c r="X40" s="105">
        <v>195</v>
      </c>
      <c r="Y40" s="105">
        <v>200</v>
      </c>
      <c r="Z40" s="105">
        <v>202</v>
      </c>
      <c r="AA40" s="105">
        <v>148</v>
      </c>
      <c r="AB40" s="105">
        <v>45</v>
      </c>
      <c r="AC40" s="106">
        <v>22</v>
      </c>
      <c r="AD40" s="15">
        <v>185.8</v>
      </c>
      <c r="AE40" s="15">
        <v>142.28571428571428</v>
      </c>
      <c r="AF40" s="189"/>
      <c r="AG40" s="190"/>
    </row>
    <row r="41" spans="1:33" x14ac:dyDescent="0.35">
      <c r="A41" s="131"/>
      <c r="B41" s="183">
        <v>0.3125</v>
      </c>
      <c r="C41" s="104">
        <v>208</v>
      </c>
      <c r="D41" s="105">
        <v>184</v>
      </c>
      <c r="E41" s="105">
        <v>187</v>
      </c>
      <c r="F41" s="105">
        <v>161</v>
      </c>
      <c r="G41" s="105">
        <v>144</v>
      </c>
      <c r="H41" s="105">
        <v>27</v>
      </c>
      <c r="I41" s="106">
        <v>23</v>
      </c>
      <c r="J41" s="15">
        <v>176.8</v>
      </c>
      <c r="K41" s="15">
        <v>133.42857142857142</v>
      </c>
      <c r="M41" s="104">
        <v>66</v>
      </c>
      <c r="N41" s="105">
        <v>66</v>
      </c>
      <c r="O41" s="105">
        <v>65</v>
      </c>
      <c r="P41" s="105">
        <v>57</v>
      </c>
      <c r="Q41" s="105">
        <v>54</v>
      </c>
      <c r="R41" s="105">
        <v>21</v>
      </c>
      <c r="S41" s="106">
        <v>9</v>
      </c>
      <c r="T41" s="15">
        <v>61.6</v>
      </c>
      <c r="U41" s="15">
        <v>48.285714285714285</v>
      </c>
      <c r="W41" s="104">
        <v>274</v>
      </c>
      <c r="X41" s="105">
        <v>250</v>
      </c>
      <c r="Y41" s="105">
        <v>252</v>
      </c>
      <c r="Z41" s="105">
        <v>218</v>
      </c>
      <c r="AA41" s="105">
        <v>198</v>
      </c>
      <c r="AB41" s="105">
        <v>48</v>
      </c>
      <c r="AC41" s="106">
        <v>32</v>
      </c>
      <c r="AD41" s="15">
        <v>238.4</v>
      </c>
      <c r="AE41" s="15">
        <v>181.71428571428572</v>
      </c>
      <c r="AF41" s="189"/>
      <c r="AG41" s="190"/>
    </row>
    <row r="42" spans="1:33" x14ac:dyDescent="0.35">
      <c r="A42" s="131"/>
      <c r="B42" s="183">
        <v>0.32291700000000001</v>
      </c>
      <c r="C42" s="104">
        <v>138</v>
      </c>
      <c r="D42" s="105">
        <v>146</v>
      </c>
      <c r="E42" s="105">
        <v>137</v>
      </c>
      <c r="F42" s="105">
        <v>148</v>
      </c>
      <c r="G42" s="105">
        <v>137</v>
      </c>
      <c r="H42" s="105">
        <v>34</v>
      </c>
      <c r="I42" s="106">
        <v>31</v>
      </c>
      <c r="J42" s="15">
        <v>141.19999999999999</v>
      </c>
      <c r="K42" s="15">
        <v>110.14285714285714</v>
      </c>
      <c r="M42" s="104">
        <v>83</v>
      </c>
      <c r="N42" s="105">
        <v>70</v>
      </c>
      <c r="O42" s="105">
        <v>74</v>
      </c>
      <c r="P42" s="105">
        <v>83</v>
      </c>
      <c r="Q42" s="105">
        <v>91</v>
      </c>
      <c r="R42" s="105">
        <v>25</v>
      </c>
      <c r="S42" s="106">
        <v>16</v>
      </c>
      <c r="T42" s="15">
        <v>80.2</v>
      </c>
      <c r="U42" s="15">
        <v>63.142857142857146</v>
      </c>
      <c r="W42" s="104">
        <v>221</v>
      </c>
      <c r="X42" s="105">
        <v>216</v>
      </c>
      <c r="Y42" s="105">
        <v>211</v>
      </c>
      <c r="Z42" s="105">
        <v>231</v>
      </c>
      <c r="AA42" s="105">
        <v>228</v>
      </c>
      <c r="AB42" s="105">
        <v>59</v>
      </c>
      <c r="AC42" s="106">
        <v>47</v>
      </c>
      <c r="AD42" s="15">
        <v>221.4</v>
      </c>
      <c r="AE42" s="15">
        <v>173.28571428571428</v>
      </c>
      <c r="AF42" s="189"/>
      <c r="AG42" s="190"/>
    </row>
    <row r="43" spans="1:33" x14ac:dyDescent="0.35">
      <c r="A43" s="131"/>
      <c r="B43" s="183">
        <v>0.33333299999999999</v>
      </c>
      <c r="C43" s="104">
        <v>136</v>
      </c>
      <c r="D43" s="105">
        <v>88</v>
      </c>
      <c r="E43" s="105">
        <v>97</v>
      </c>
      <c r="F43" s="105">
        <v>98</v>
      </c>
      <c r="G43" s="105">
        <v>128</v>
      </c>
      <c r="H43" s="105">
        <v>38</v>
      </c>
      <c r="I43" s="106">
        <v>24</v>
      </c>
      <c r="J43" s="15">
        <v>109.4</v>
      </c>
      <c r="K43" s="15">
        <v>87</v>
      </c>
      <c r="M43" s="104">
        <v>110</v>
      </c>
      <c r="N43" s="105">
        <v>88</v>
      </c>
      <c r="O43" s="105">
        <v>114</v>
      </c>
      <c r="P43" s="105">
        <v>82</v>
      </c>
      <c r="Q43" s="105">
        <v>94</v>
      </c>
      <c r="R43" s="105">
        <v>23</v>
      </c>
      <c r="S43" s="106">
        <v>14</v>
      </c>
      <c r="T43" s="15">
        <v>97.6</v>
      </c>
      <c r="U43" s="15">
        <v>75</v>
      </c>
      <c r="W43" s="104">
        <v>246</v>
      </c>
      <c r="X43" s="105">
        <v>176</v>
      </c>
      <c r="Y43" s="105">
        <v>211</v>
      </c>
      <c r="Z43" s="105">
        <v>180</v>
      </c>
      <c r="AA43" s="105">
        <v>222</v>
      </c>
      <c r="AB43" s="105">
        <v>61</v>
      </c>
      <c r="AC43" s="106">
        <v>38</v>
      </c>
      <c r="AD43" s="15">
        <v>207</v>
      </c>
      <c r="AE43" s="15">
        <v>162</v>
      </c>
      <c r="AF43" s="189"/>
      <c r="AG43" s="190"/>
    </row>
    <row r="44" spans="1:33" x14ac:dyDescent="0.35">
      <c r="A44" s="131"/>
      <c r="B44" s="183">
        <v>0.34375</v>
      </c>
      <c r="C44" s="104">
        <v>132</v>
      </c>
      <c r="D44" s="105">
        <v>76</v>
      </c>
      <c r="E44" s="105">
        <v>91</v>
      </c>
      <c r="F44" s="105">
        <v>91</v>
      </c>
      <c r="G44" s="105">
        <v>106</v>
      </c>
      <c r="H44" s="105">
        <v>54</v>
      </c>
      <c r="I44" s="106">
        <v>25</v>
      </c>
      <c r="J44" s="15">
        <v>99.2</v>
      </c>
      <c r="K44" s="15">
        <v>82.142857142857139</v>
      </c>
      <c r="M44" s="104">
        <v>107</v>
      </c>
      <c r="N44" s="105">
        <v>93</v>
      </c>
      <c r="O44" s="105">
        <v>106</v>
      </c>
      <c r="P44" s="105">
        <v>107</v>
      </c>
      <c r="Q44" s="105">
        <v>124</v>
      </c>
      <c r="R44" s="105">
        <v>21</v>
      </c>
      <c r="S44" s="106">
        <v>13</v>
      </c>
      <c r="T44" s="15">
        <v>107.4</v>
      </c>
      <c r="U44" s="15">
        <v>81.571428571428569</v>
      </c>
      <c r="W44" s="104">
        <v>239</v>
      </c>
      <c r="X44" s="105">
        <v>169</v>
      </c>
      <c r="Y44" s="105">
        <v>197</v>
      </c>
      <c r="Z44" s="105">
        <v>198</v>
      </c>
      <c r="AA44" s="105">
        <v>230</v>
      </c>
      <c r="AB44" s="105">
        <v>75</v>
      </c>
      <c r="AC44" s="106">
        <v>38</v>
      </c>
      <c r="AD44" s="15">
        <v>206.6</v>
      </c>
      <c r="AE44" s="15">
        <v>163.71428571428572</v>
      </c>
      <c r="AF44" s="189"/>
      <c r="AG44" s="190"/>
    </row>
    <row r="45" spans="1:33" x14ac:dyDescent="0.35">
      <c r="A45" s="131"/>
      <c r="B45" s="183">
        <v>0.35416700000000001</v>
      </c>
      <c r="C45" s="104">
        <v>134</v>
      </c>
      <c r="D45" s="105">
        <v>59</v>
      </c>
      <c r="E45" s="105">
        <v>79</v>
      </c>
      <c r="F45" s="105">
        <v>96</v>
      </c>
      <c r="G45" s="105">
        <v>104</v>
      </c>
      <c r="H45" s="105">
        <v>64</v>
      </c>
      <c r="I45" s="106">
        <v>36</v>
      </c>
      <c r="J45" s="15">
        <v>94.4</v>
      </c>
      <c r="K45" s="15">
        <v>81.714285714285708</v>
      </c>
      <c r="M45" s="104">
        <v>113</v>
      </c>
      <c r="N45" s="105">
        <v>76</v>
      </c>
      <c r="O45" s="105">
        <v>71</v>
      </c>
      <c r="P45" s="105">
        <v>104</v>
      </c>
      <c r="Q45" s="105">
        <v>113</v>
      </c>
      <c r="R45" s="105">
        <v>22</v>
      </c>
      <c r="S45" s="106">
        <v>13</v>
      </c>
      <c r="T45" s="15">
        <v>95.4</v>
      </c>
      <c r="U45" s="15">
        <v>73.142857142857139</v>
      </c>
      <c r="W45" s="104">
        <v>247</v>
      </c>
      <c r="X45" s="105">
        <v>135</v>
      </c>
      <c r="Y45" s="105">
        <v>150</v>
      </c>
      <c r="Z45" s="105">
        <v>200</v>
      </c>
      <c r="AA45" s="105">
        <v>217</v>
      </c>
      <c r="AB45" s="105">
        <v>86</v>
      </c>
      <c r="AC45" s="106">
        <v>49</v>
      </c>
      <c r="AD45" s="15">
        <v>189.8</v>
      </c>
      <c r="AE45" s="15">
        <v>154.85714285714286</v>
      </c>
      <c r="AF45" s="189"/>
      <c r="AG45" s="190"/>
    </row>
    <row r="46" spans="1:33" x14ac:dyDescent="0.35">
      <c r="A46" s="131"/>
      <c r="B46" s="183">
        <v>0.36458299999999999</v>
      </c>
      <c r="C46" s="104">
        <v>125</v>
      </c>
      <c r="D46" s="105">
        <v>109</v>
      </c>
      <c r="E46" s="105">
        <v>83</v>
      </c>
      <c r="F46" s="105">
        <v>151</v>
      </c>
      <c r="G46" s="105">
        <v>156</v>
      </c>
      <c r="H46" s="105">
        <v>90</v>
      </c>
      <c r="I46" s="106">
        <v>37</v>
      </c>
      <c r="J46" s="15">
        <v>124.8</v>
      </c>
      <c r="K46" s="15">
        <v>107.28571428571429</v>
      </c>
      <c r="M46" s="104">
        <v>74</v>
      </c>
      <c r="N46" s="105">
        <v>75</v>
      </c>
      <c r="O46" s="105">
        <v>77</v>
      </c>
      <c r="P46" s="105">
        <v>95</v>
      </c>
      <c r="Q46" s="105">
        <v>80</v>
      </c>
      <c r="R46" s="105">
        <v>52</v>
      </c>
      <c r="S46" s="106">
        <v>20</v>
      </c>
      <c r="T46" s="15">
        <v>80.2</v>
      </c>
      <c r="U46" s="15">
        <v>67.571428571428569</v>
      </c>
      <c r="W46" s="104">
        <v>199</v>
      </c>
      <c r="X46" s="105">
        <v>184</v>
      </c>
      <c r="Y46" s="105">
        <v>160</v>
      </c>
      <c r="Z46" s="105">
        <v>246</v>
      </c>
      <c r="AA46" s="105">
        <v>236</v>
      </c>
      <c r="AB46" s="105">
        <v>142</v>
      </c>
      <c r="AC46" s="106">
        <v>57</v>
      </c>
      <c r="AD46" s="15">
        <v>205</v>
      </c>
      <c r="AE46" s="15">
        <v>174.85714285714286</v>
      </c>
      <c r="AF46" s="189"/>
      <c r="AG46" s="190"/>
    </row>
    <row r="47" spans="1:33" x14ac:dyDescent="0.35">
      <c r="A47" s="131"/>
      <c r="B47" s="183">
        <v>0.375</v>
      </c>
      <c r="C47" s="104">
        <v>132</v>
      </c>
      <c r="D47" s="105">
        <v>115</v>
      </c>
      <c r="E47" s="105">
        <v>112</v>
      </c>
      <c r="F47" s="105">
        <v>152</v>
      </c>
      <c r="G47" s="105">
        <v>119</v>
      </c>
      <c r="H47" s="105">
        <v>65</v>
      </c>
      <c r="I47" s="106">
        <v>45</v>
      </c>
      <c r="J47" s="15">
        <v>126</v>
      </c>
      <c r="K47" s="15">
        <v>105.71428571428571</v>
      </c>
      <c r="M47" s="104">
        <v>88</v>
      </c>
      <c r="N47" s="105">
        <v>83</v>
      </c>
      <c r="O47" s="105">
        <v>72</v>
      </c>
      <c r="P47" s="105">
        <v>74</v>
      </c>
      <c r="Q47" s="105">
        <v>75</v>
      </c>
      <c r="R47" s="105">
        <v>40</v>
      </c>
      <c r="S47" s="106">
        <v>21</v>
      </c>
      <c r="T47" s="15">
        <v>78.400000000000006</v>
      </c>
      <c r="U47" s="15">
        <v>64.714285714285708</v>
      </c>
      <c r="W47" s="104">
        <v>220</v>
      </c>
      <c r="X47" s="105">
        <v>198</v>
      </c>
      <c r="Y47" s="105">
        <v>184</v>
      </c>
      <c r="Z47" s="105">
        <v>226</v>
      </c>
      <c r="AA47" s="105">
        <v>194</v>
      </c>
      <c r="AB47" s="105">
        <v>105</v>
      </c>
      <c r="AC47" s="106">
        <v>66</v>
      </c>
      <c r="AD47" s="15">
        <v>204.4</v>
      </c>
      <c r="AE47" s="15">
        <v>170.42857142857142</v>
      </c>
      <c r="AF47" s="189"/>
      <c r="AG47" s="190"/>
    </row>
    <row r="48" spans="1:33" x14ac:dyDescent="0.35">
      <c r="A48" s="131"/>
      <c r="B48" s="183">
        <v>0.38541700000000001</v>
      </c>
      <c r="C48" s="104">
        <v>110</v>
      </c>
      <c r="D48" s="105">
        <v>105</v>
      </c>
      <c r="E48" s="105">
        <v>129</v>
      </c>
      <c r="F48" s="105">
        <v>138</v>
      </c>
      <c r="G48" s="105">
        <v>120</v>
      </c>
      <c r="H48" s="105">
        <v>67</v>
      </c>
      <c r="I48" s="106">
        <v>64</v>
      </c>
      <c r="J48" s="15">
        <v>120.4</v>
      </c>
      <c r="K48" s="15">
        <v>104.71428571428571</v>
      </c>
      <c r="M48" s="104">
        <v>73</v>
      </c>
      <c r="N48" s="105">
        <v>65</v>
      </c>
      <c r="O48" s="105">
        <v>65</v>
      </c>
      <c r="P48" s="105">
        <v>55</v>
      </c>
      <c r="Q48" s="105">
        <v>66</v>
      </c>
      <c r="R48" s="105">
        <v>54</v>
      </c>
      <c r="S48" s="106">
        <v>31</v>
      </c>
      <c r="T48" s="15">
        <v>64.8</v>
      </c>
      <c r="U48" s="15">
        <v>58.428571428571431</v>
      </c>
      <c r="W48" s="104">
        <v>183</v>
      </c>
      <c r="X48" s="105">
        <v>170</v>
      </c>
      <c r="Y48" s="105">
        <v>194</v>
      </c>
      <c r="Z48" s="105">
        <v>193</v>
      </c>
      <c r="AA48" s="105">
        <v>186</v>
      </c>
      <c r="AB48" s="105">
        <v>121</v>
      </c>
      <c r="AC48" s="106">
        <v>95</v>
      </c>
      <c r="AD48" s="15">
        <v>185.2</v>
      </c>
      <c r="AE48" s="15">
        <v>163.14285714285714</v>
      </c>
      <c r="AF48" s="189"/>
      <c r="AG48" s="190"/>
    </row>
    <row r="49" spans="1:33" x14ac:dyDescent="0.35">
      <c r="A49" s="131"/>
      <c r="B49" s="183">
        <v>0.39583299999999999</v>
      </c>
      <c r="C49" s="104">
        <v>114</v>
      </c>
      <c r="D49" s="105">
        <v>125</v>
      </c>
      <c r="E49" s="105">
        <v>132</v>
      </c>
      <c r="F49" s="105">
        <v>116</v>
      </c>
      <c r="G49" s="105">
        <v>126</v>
      </c>
      <c r="H49" s="105">
        <v>106</v>
      </c>
      <c r="I49" s="106">
        <v>69</v>
      </c>
      <c r="J49" s="15">
        <v>122.6</v>
      </c>
      <c r="K49" s="15">
        <v>112.57142857142857</v>
      </c>
      <c r="M49" s="104">
        <v>78</v>
      </c>
      <c r="N49" s="105">
        <v>66</v>
      </c>
      <c r="O49" s="105">
        <v>69</v>
      </c>
      <c r="P49" s="105">
        <v>76</v>
      </c>
      <c r="Q49" s="105">
        <v>61</v>
      </c>
      <c r="R49" s="105">
        <v>60</v>
      </c>
      <c r="S49" s="106">
        <v>39</v>
      </c>
      <c r="T49" s="15">
        <v>70</v>
      </c>
      <c r="U49" s="15">
        <v>64.142857142857139</v>
      </c>
      <c r="W49" s="104">
        <v>192</v>
      </c>
      <c r="X49" s="105">
        <v>191</v>
      </c>
      <c r="Y49" s="105">
        <v>201</v>
      </c>
      <c r="Z49" s="105">
        <v>192</v>
      </c>
      <c r="AA49" s="105">
        <v>187</v>
      </c>
      <c r="AB49" s="105">
        <v>166</v>
      </c>
      <c r="AC49" s="106">
        <v>108</v>
      </c>
      <c r="AD49" s="15">
        <v>192.6</v>
      </c>
      <c r="AE49" s="15">
        <v>176.71428571428572</v>
      </c>
      <c r="AF49" s="189"/>
      <c r="AG49" s="190"/>
    </row>
    <row r="50" spans="1:33" x14ac:dyDescent="0.35">
      <c r="A50" s="131"/>
      <c r="B50" s="183">
        <v>0.40625</v>
      </c>
      <c r="C50" s="104">
        <v>89</v>
      </c>
      <c r="D50" s="105">
        <v>125</v>
      </c>
      <c r="E50" s="105">
        <v>129</v>
      </c>
      <c r="F50" s="105">
        <v>93</v>
      </c>
      <c r="G50" s="105">
        <v>108</v>
      </c>
      <c r="H50" s="105">
        <v>105</v>
      </c>
      <c r="I50" s="106">
        <v>61</v>
      </c>
      <c r="J50" s="15">
        <v>108.8</v>
      </c>
      <c r="K50" s="15">
        <v>101.42857142857143</v>
      </c>
      <c r="M50" s="104">
        <v>67</v>
      </c>
      <c r="N50" s="105">
        <v>59</v>
      </c>
      <c r="O50" s="105">
        <v>55</v>
      </c>
      <c r="P50" s="105">
        <v>69</v>
      </c>
      <c r="Q50" s="105">
        <v>63</v>
      </c>
      <c r="R50" s="105">
        <v>79</v>
      </c>
      <c r="S50" s="106">
        <v>32</v>
      </c>
      <c r="T50" s="15">
        <v>62.6</v>
      </c>
      <c r="U50" s="15">
        <v>60.571428571428569</v>
      </c>
      <c r="W50" s="104">
        <v>156</v>
      </c>
      <c r="X50" s="105">
        <v>184</v>
      </c>
      <c r="Y50" s="105">
        <v>184</v>
      </c>
      <c r="Z50" s="105">
        <v>162</v>
      </c>
      <c r="AA50" s="105">
        <v>171</v>
      </c>
      <c r="AB50" s="105">
        <v>184</v>
      </c>
      <c r="AC50" s="106">
        <v>93</v>
      </c>
      <c r="AD50" s="15">
        <v>171.4</v>
      </c>
      <c r="AE50" s="15">
        <v>162</v>
      </c>
      <c r="AF50" s="189"/>
      <c r="AG50" s="190"/>
    </row>
    <row r="51" spans="1:33" x14ac:dyDescent="0.35">
      <c r="A51" s="131"/>
      <c r="B51" s="183">
        <v>0.41666700000000001</v>
      </c>
      <c r="C51" s="104">
        <v>99</v>
      </c>
      <c r="D51" s="105">
        <v>105</v>
      </c>
      <c r="E51" s="105">
        <v>110</v>
      </c>
      <c r="F51" s="105">
        <v>95</v>
      </c>
      <c r="G51" s="105">
        <v>101</v>
      </c>
      <c r="H51" s="105">
        <v>89</v>
      </c>
      <c r="I51" s="106">
        <v>56</v>
      </c>
      <c r="J51" s="15">
        <v>102</v>
      </c>
      <c r="K51" s="15">
        <v>93.571428571428569</v>
      </c>
      <c r="M51" s="104">
        <v>73</v>
      </c>
      <c r="N51" s="105">
        <v>74</v>
      </c>
      <c r="O51" s="105">
        <v>59</v>
      </c>
      <c r="P51" s="105">
        <v>67</v>
      </c>
      <c r="Q51" s="105">
        <v>65</v>
      </c>
      <c r="R51" s="105">
        <v>65</v>
      </c>
      <c r="S51" s="106">
        <v>46</v>
      </c>
      <c r="T51" s="15">
        <v>67.599999999999994</v>
      </c>
      <c r="U51" s="15">
        <v>64.142857142857139</v>
      </c>
      <c r="W51" s="104">
        <v>172</v>
      </c>
      <c r="X51" s="105">
        <v>179</v>
      </c>
      <c r="Y51" s="105">
        <v>169</v>
      </c>
      <c r="Z51" s="105">
        <v>162</v>
      </c>
      <c r="AA51" s="105">
        <v>166</v>
      </c>
      <c r="AB51" s="105">
        <v>154</v>
      </c>
      <c r="AC51" s="106">
        <v>102</v>
      </c>
      <c r="AD51" s="15">
        <v>169.6</v>
      </c>
      <c r="AE51" s="15">
        <v>157.71428571428572</v>
      </c>
      <c r="AF51" s="189"/>
      <c r="AG51" s="190"/>
    </row>
    <row r="52" spans="1:33" x14ac:dyDescent="0.35">
      <c r="A52" s="131"/>
      <c r="B52" s="183">
        <v>0.42708299999999999</v>
      </c>
      <c r="C52" s="104">
        <v>80</v>
      </c>
      <c r="D52" s="105">
        <v>106</v>
      </c>
      <c r="E52" s="105">
        <v>104</v>
      </c>
      <c r="F52" s="105">
        <v>107</v>
      </c>
      <c r="G52" s="105">
        <v>114</v>
      </c>
      <c r="H52" s="105">
        <v>108</v>
      </c>
      <c r="I52" s="106">
        <v>76</v>
      </c>
      <c r="J52" s="15">
        <v>102.2</v>
      </c>
      <c r="K52" s="15">
        <v>99.285714285714292</v>
      </c>
      <c r="M52" s="104">
        <v>49</v>
      </c>
      <c r="N52" s="105">
        <v>71</v>
      </c>
      <c r="O52" s="105">
        <v>60</v>
      </c>
      <c r="P52" s="105">
        <v>72</v>
      </c>
      <c r="Q52" s="105">
        <v>61</v>
      </c>
      <c r="R52" s="105">
        <v>62</v>
      </c>
      <c r="S52" s="106">
        <v>57</v>
      </c>
      <c r="T52" s="15">
        <v>62.6</v>
      </c>
      <c r="U52" s="15">
        <v>61.714285714285715</v>
      </c>
      <c r="W52" s="104">
        <v>129</v>
      </c>
      <c r="X52" s="105">
        <v>177</v>
      </c>
      <c r="Y52" s="105">
        <v>164</v>
      </c>
      <c r="Z52" s="105">
        <v>179</v>
      </c>
      <c r="AA52" s="105">
        <v>175</v>
      </c>
      <c r="AB52" s="105">
        <v>170</v>
      </c>
      <c r="AC52" s="106">
        <v>133</v>
      </c>
      <c r="AD52" s="15">
        <v>164.8</v>
      </c>
      <c r="AE52" s="15">
        <v>161</v>
      </c>
      <c r="AF52" s="189"/>
      <c r="AG52" s="190"/>
    </row>
    <row r="53" spans="1:33" x14ac:dyDescent="0.35">
      <c r="A53" s="131"/>
      <c r="B53" s="183">
        <v>0.4375</v>
      </c>
      <c r="C53" s="104">
        <v>96</v>
      </c>
      <c r="D53" s="105">
        <v>85</v>
      </c>
      <c r="E53" s="105">
        <v>119</v>
      </c>
      <c r="F53" s="105">
        <v>98</v>
      </c>
      <c r="G53" s="105">
        <v>104</v>
      </c>
      <c r="H53" s="105">
        <v>117</v>
      </c>
      <c r="I53" s="106">
        <v>59</v>
      </c>
      <c r="J53" s="15">
        <v>100.4</v>
      </c>
      <c r="K53" s="15">
        <v>96.857142857142861</v>
      </c>
      <c r="M53" s="104">
        <v>63</v>
      </c>
      <c r="N53" s="105">
        <v>80</v>
      </c>
      <c r="O53" s="105">
        <v>61</v>
      </c>
      <c r="P53" s="105">
        <v>87</v>
      </c>
      <c r="Q53" s="105">
        <v>66</v>
      </c>
      <c r="R53" s="105">
        <v>57</v>
      </c>
      <c r="S53" s="106">
        <v>33</v>
      </c>
      <c r="T53" s="15">
        <v>71.400000000000006</v>
      </c>
      <c r="U53" s="15">
        <v>63.857142857142854</v>
      </c>
      <c r="W53" s="104">
        <v>159</v>
      </c>
      <c r="X53" s="105">
        <v>165</v>
      </c>
      <c r="Y53" s="105">
        <v>180</v>
      </c>
      <c r="Z53" s="105">
        <v>185</v>
      </c>
      <c r="AA53" s="105">
        <v>170</v>
      </c>
      <c r="AB53" s="105">
        <v>174</v>
      </c>
      <c r="AC53" s="106">
        <v>92</v>
      </c>
      <c r="AD53" s="15">
        <v>171.8</v>
      </c>
      <c r="AE53" s="15">
        <v>160.71428571428572</v>
      </c>
      <c r="AF53" s="189"/>
      <c r="AG53" s="190"/>
    </row>
    <row r="54" spans="1:33" x14ac:dyDescent="0.35">
      <c r="A54" s="131"/>
      <c r="B54" s="183">
        <v>0.44791700000000001</v>
      </c>
      <c r="C54" s="104">
        <v>96</v>
      </c>
      <c r="D54" s="105">
        <v>99</v>
      </c>
      <c r="E54" s="105">
        <v>90</v>
      </c>
      <c r="F54" s="105">
        <v>100</v>
      </c>
      <c r="G54" s="105">
        <v>80</v>
      </c>
      <c r="H54" s="105">
        <v>118</v>
      </c>
      <c r="I54" s="106">
        <v>72</v>
      </c>
      <c r="J54" s="15">
        <v>93</v>
      </c>
      <c r="K54" s="15">
        <v>93.571428571428569</v>
      </c>
      <c r="M54" s="104">
        <v>63</v>
      </c>
      <c r="N54" s="105">
        <v>70</v>
      </c>
      <c r="O54" s="105">
        <v>64</v>
      </c>
      <c r="P54" s="105">
        <v>69</v>
      </c>
      <c r="Q54" s="105">
        <v>63</v>
      </c>
      <c r="R54" s="105">
        <v>59</v>
      </c>
      <c r="S54" s="106">
        <v>52</v>
      </c>
      <c r="T54" s="15">
        <v>65.8</v>
      </c>
      <c r="U54" s="15">
        <v>62.857142857142854</v>
      </c>
      <c r="W54" s="104">
        <v>159</v>
      </c>
      <c r="X54" s="105">
        <v>169</v>
      </c>
      <c r="Y54" s="105">
        <v>154</v>
      </c>
      <c r="Z54" s="105">
        <v>169</v>
      </c>
      <c r="AA54" s="105">
        <v>143</v>
      </c>
      <c r="AB54" s="105">
        <v>177</v>
      </c>
      <c r="AC54" s="106">
        <v>124</v>
      </c>
      <c r="AD54" s="15">
        <v>158.80000000000001</v>
      </c>
      <c r="AE54" s="15">
        <v>156.42857142857142</v>
      </c>
      <c r="AF54" s="189"/>
      <c r="AG54" s="190"/>
    </row>
    <row r="55" spans="1:33" x14ac:dyDescent="0.35">
      <c r="A55" s="131"/>
      <c r="B55" s="183">
        <v>0.45833299999999999</v>
      </c>
      <c r="C55" s="104">
        <v>98</v>
      </c>
      <c r="D55" s="105">
        <v>116</v>
      </c>
      <c r="E55" s="105">
        <v>86</v>
      </c>
      <c r="F55" s="105">
        <v>85</v>
      </c>
      <c r="G55" s="105">
        <v>87</v>
      </c>
      <c r="H55" s="105">
        <v>98</v>
      </c>
      <c r="I55" s="106">
        <v>71</v>
      </c>
      <c r="J55" s="15">
        <v>94.4</v>
      </c>
      <c r="K55" s="15">
        <v>91.571428571428569</v>
      </c>
      <c r="M55" s="104">
        <v>53</v>
      </c>
      <c r="N55" s="105">
        <v>52</v>
      </c>
      <c r="O55" s="105">
        <v>87</v>
      </c>
      <c r="P55" s="105">
        <v>75</v>
      </c>
      <c r="Q55" s="105">
        <v>76</v>
      </c>
      <c r="R55" s="105">
        <v>71</v>
      </c>
      <c r="S55" s="106">
        <v>60</v>
      </c>
      <c r="T55" s="15">
        <v>68.599999999999994</v>
      </c>
      <c r="U55" s="15">
        <v>67.714285714285708</v>
      </c>
      <c r="W55" s="104">
        <v>151</v>
      </c>
      <c r="X55" s="105">
        <v>168</v>
      </c>
      <c r="Y55" s="105">
        <v>173</v>
      </c>
      <c r="Z55" s="105">
        <v>160</v>
      </c>
      <c r="AA55" s="105">
        <v>163</v>
      </c>
      <c r="AB55" s="105">
        <v>169</v>
      </c>
      <c r="AC55" s="106">
        <v>131</v>
      </c>
      <c r="AD55" s="15">
        <v>163</v>
      </c>
      <c r="AE55" s="15">
        <v>159.28571428571428</v>
      </c>
      <c r="AF55" s="189"/>
      <c r="AG55" s="190"/>
    </row>
    <row r="56" spans="1:33" x14ac:dyDescent="0.35">
      <c r="A56" s="131"/>
      <c r="B56" s="183">
        <v>0.46875</v>
      </c>
      <c r="C56" s="104">
        <v>87</v>
      </c>
      <c r="D56" s="105">
        <v>89</v>
      </c>
      <c r="E56" s="105">
        <v>98</v>
      </c>
      <c r="F56" s="105">
        <v>104</v>
      </c>
      <c r="G56" s="105">
        <v>106</v>
      </c>
      <c r="H56" s="105">
        <v>115</v>
      </c>
      <c r="I56" s="106">
        <v>70</v>
      </c>
      <c r="J56" s="15">
        <v>96.8</v>
      </c>
      <c r="K56" s="15">
        <v>95.571428571428569</v>
      </c>
      <c r="M56" s="104">
        <v>66</v>
      </c>
      <c r="N56" s="105">
        <v>65</v>
      </c>
      <c r="O56" s="105">
        <v>58</v>
      </c>
      <c r="P56" s="105">
        <v>72</v>
      </c>
      <c r="Q56" s="105">
        <v>57</v>
      </c>
      <c r="R56" s="105">
        <v>72</v>
      </c>
      <c r="S56" s="106">
        <v>59</v>
      </c>
      <c r="T56" s="15">
        <v>63.6</v>
      </c>
      <c r="U56" s="15">
        <v>64.142857142857139</v>
      </c>
      <c r="W56" s="104">
        <v>153</v>
      </c>
      <c r="X56" s="105">
        <v>154</v>
      </c>
      <c r="Y56" s="105">
        <v>156</v>
      </c>
      <c r="Z56" s="105">
        <v>176</v>
      </c>
      <c r="AA56" s="105">
        <v>163</v>
      </c>
      <c r="AB56" s="105">
        <v>187</v>
      </c>
      <c r="AC56" s="106">
        <v>129</v>
      </c>
      <c r="AD56" s="15">
        <v>160.4</v>
      </c>
      <c r="AE56" s="15">
        <v>159.71428571428572</v>
      </c>
      <c r="AF56" s="189"/>
      <c r="AG56" s="190"/>
    </row>
    <row r="57" spans="1:33" x14ac:dyDescent="0.35">
      <c r="A57" s="131"/>
      <c r="B57" s="183">
        <v>0.47916700000000001</v>
      </c>
      <c r="C57" s="104">
        <v>78</v>
      </c>
      <c r="D57" s="105">
        <v>88</v>
      </c>
      <c r="E57" s="105">
        <v>101</v>
      </c>
      <c r="F57" s="105">
        <v>92</v>
      </c>
      <c r="G57" s="105">
        <v>95</v>
      </c>
      <c r="H57" s="105">
        <v>146</v>
      </c>
      <c r="I57" s="106">
        <v>91</v>
      </c>
      <c r="J57" s="15">
        <v>90.8</v>
      </c>
      <c r="K57" s="15">
        <v>98.714285714285708</v>
      </c>
      <c r="M57" s="104">
        <v>60</v>
      </c>
      <c r="N57" s="105">
        <v>66</v>
      </c>
      <c r="O57" s="105">
        <v>67</v>
      </c>
      <c r="P57" s="105">
        <v>69</v>
      </c>
      <c r="Q57" s="105">
        <v>63</v>
      </c>
      <c r="R57" s="105">
        <v>82</v>
      </c>
      <c r="S57" s="106">
        <v>56</v>
      </c>
      <c r="T57" s="15">
        <v>65</v>
      </c>
      <c r="U57" s="15">
        <v>66.142857142857139</v>
      </c>
      <c r="W57" s="104">
        <v>138</v>
      </c>
      <c r="X57" s="105">
        <v>154</v>
      </c>
      <c r="Y57" s="105">
        <v>168</v>
      </c>
      <c r="Z57" s="105">
        <v>161</v>
      </c>
      <c r="AA57" s="105">
        <v>158</v>
      </c>
      <c r="AB57" s="105">
        <v>228</v>
      </c>
      <c r="AC57" s="106">
        <v>147</v>
      </c>
      <c r="AD57" s="15">
        <v>155.80000000000001</v>
      </c>
      <c r="AE57" s="15">
        <v>164.85714285714286</v>
      </c>
      <c r="AF57" s="189"/>
      <c r="AG57" s="190"/>
    </row>
    <row r="58" spans="1:33" x14ac:dyDescent="0.35">
      <c r="A58" s="131"/>
      <c r="B58" s="183">
        <v>0.48958299999999999</v>
      </c>
      <c r="C58" s="104">
        <v>68</v>
      </c>
      <c r="D58" s="105">
        <v>95</v>
      </c>
      <c r="E58" s="105">
        <v>99</v>
      </c>
      <c r="F58" s="105">
        <v>113</v>
      </c>
      <c r="G58" s="105">
        <v>112</v>
      </c>
      <c r="H58" s="105">
        <v>107</v>
      </c>
      <c r="I58" s="106">
        <v>84</v>
      </c>
      <c r="J58" s="15">
        <v>97.4</v>
      </c>
      <c r="K58" s="15">
        <v>96.857142857142861</v>
      </c>
      <c r="M58" s="104">
        <v>64</v>
      </c>
      <c r="N58" s="105">
        <v>79</v>
      </c>
      <c r="O58" s="105">
        <v>64</v>
      </c>
      <c r="P58" s="105">
        <v>59</v>
      </c>
      <c r="Q58" s="105">
        <v>75</v>
      </c>
      <c r="R58" s="105">
        <v>78</v>
      </c>
      <c r="S58" s="106">
        <v>68</v>
      </c>
      <c r="T58" s="15">
        <v>68.2</v>
      </c>
      <c r="U58" s="15">
        <v>69.571428571428569</v>
      </c>
      <c r="W58" s="104">
        <v>132</v>
      </c>
      <c r="X58" s="105">
        <v>174</v>
      </c>
      <c r="Y58" s="105">
        <v>163</v>
      </c>
      <c r="Z58" s="105">
        <v>172</v>
      </c>
      <c r="AA58" s="105">
        <v>187</v>
      </c>
      <c r="AB58" s="105">
        <v>185</v>
      </c>
      <c r="AC58" s="106">
        <v>152</v>
      </c>
      <c r="AD58" s="15">
        <v>165.6</v>
      </c>
      <c r="AE58" s="15">
        <v>166.42857142857142</v>
      </c>
      <c r="AF58" s="189"/>
      <c r="AG58" s="190"/>
    </row>
    <row r="59" spans="1:33" x14ac:dyDescent="0.35">
      <c r="A59" s="131"/>
      <c r="B59" s="183">
        <v>0.5</v>
      </c>
      <c r="C59" s="104">
        <v>86</v>
      </c>
      <c r="D59" s="105">
        <v>88</v>
      </c>
      <c r="E59" s="105">
        <v>109</v>
      </c>
      <c r="F59" s="105">
        <v>109</v>
      </c>
      <c r="G59" s="105">
        <v>92</v>
      </c>
      <c r="H59" s="105">
        <v>123</v>
      </c>
      <c r="I59" s="106">
        <v>98</v>
      </c>
      <c r="J59" s="15">
        <v>96.8</v>
      </c>
      <c r="K59" s="15">
        <v>100.71428571428571</v>
      </c>
      <c r="M59" s="104">
        <v>79</v>
      </c>
      <c r="N59" s="105">
        <v>65</v>
      </c>
      <c r="O59" s="105">
        <v>87</v>
      </c>
      <c r="P59" s="105">
        <v>82</v>
      </c>
      <c r="Q59" s="105">
        <v>87</v>
      </c>
      <c r="R59" s="105">
        <v>108</v>
      </c>
      <c r="S59" s="106">
        <v>55</v>
      </c>
      <c r="T59" s="15">
        <v>80</v>
      </c>
      <c r="U59" s="15">
        <v>80.428571428571431</v>
      </c>
      <c r="W59" s="104">
        <v>165</v>
      </c>
      <c r="X59" s="105">
        <v>153</v>
      </c>
      <c r="Y59" s="105">
        <v>196</v>
      </c>
      <c r="Z59" s="105">
        <v>191</v>
      </c>
      <c r="AA59" s="105">
        <v>179</v>
      </c>
      <c r="AB59" s="105">
        <v>231</v>
      </c>
      <c r="AC59" s="106">
        <v>153</v>
      </c>
      <c r="AD59" s="15">
        <v>176.8</v>
      </c>
      <c r="AE59" s="15">
        <v>181.14285714285714</v>
      </c>
      <c r="AF59" s="189"/>
      <c r="AG59" s="190"/>
    </row>
    <row r="60" spans="1:33" x14ac:dyDescent="0.35">
      <c r="A60" s="131"/>
      <c r="B60" s="183">
        <v>0.51041700000000001</v>
      </c>
      <c r="C60" s="104">
        <v>104</v>
      </c>
      <c r="D60" s="105">
        <v>96</v>
      </c>
      <c r="E60" s="105">
        <v>101</v>
      </c>
      <c r="F60" s="105">
        <v>102</v>
      </c>
      <c r="G60" s="105">
        <v>104</v>
      </c>
      <c r="H60" s="105">
        <v>129</v>
      </c>
      <c r="I60" s="106">
        <v>98</v>
      </c>
      <c r="J60" s="15">
        <v>101.4</v>
      </c>
      <c r="K60" s="15">
        <v>104.85714285714286</v>
      </c>
      <c r="M60" s="104">
        <v>77</v>
      </c>
      <c r="N60" s="105">
        <v>70</v>
      </c>
      <c r="O60" s="105">
        <v>80</v>
      </c>
      <c r="P60" s="105">
        <v>89</v>
      </c>
      <c r="Q60" s="105">
        <v>79</v>
      </c>
      <c r="R60" s="105">
        <v>117</v>
      </c>
      <c r="S60" s="106">
        <v>67</v>
      </c>
      <c r="T60" s="15">
        <v>79</v>
      </c>
      <c r="U60" s="15">
        <v>82.714285714285708</v>
      </c>
      <c r="W60" s="104">
        <v>181</v>
      </c>
      <c r="X60" s="105">
        <v>166</v>
      </c>
      <c r="Y60" s="105">
        <v>181</v>
      </c>
      <c r="Z60" s="105">
        <v>191</v>
      </c>
      <c r="AA60" s="105">
        <v>183</v>
      </c>
      <c r="AB60" s="105">
        <v>246</v>
      </c>
      <c r="AC60" s="106">
        <v>165</v>
      </c>
      <c r="AD60" s="15">
        <v>180.4</v>
      </c>
      <c r="AE60" s="15">
        <v>187.57142857142858</v>
      </c>
      <c r="AF60" s="189"/>
      <c r="AG60" s="190"/>
    </row>
    <row r="61" spans="1:33" x14ac:dyDescent="0.35">
      <c r="A61" s="131"/>
      <c r="B61" s="183">
        <v>0.52083299999999999</v>
      </c>
      <c r="C61" s="104">
        <v>98</v>
      </c>
      <c r="D61" s="105">
        <v>101</v>
      </c>
      <c r="E61" s="105">
        <v>104</v>
      </c>
      <c r="F61" s="105">
        <v>101</v>
      </c>
      <c r="G61" s="105">
        <v>97</v>
      </c>
      <c r="H61" s="105">
        <v>110</v>
      </c>
      <c r="I61" s="106">
        <v>94</v>
      </c>
      <c r="J61" s="15">
        <v>100.2</v>
      </c>
      <c r="K61" s="15">
        <v>100.71428571428571</v>
      </c>
      <c r="M61" s="104">
        <v>86</v>
      </c>
      <c r="N61" s="105">
        <v>88</v>
      </c>
      <c r="O61" s="105">
        <v>78</v>
      </c>
      <c r="P61" s="105">
        <v>87</v>
      </c>
      <c r="Q61" s="105">
        <v>94</v>
      </c>
      <c r="R61" s="105">
        <v>85</v>
      </c>
      <c r="S61" s="106">
        <v>80</v>
      </c>
      <c r="T61" s="15">
        <v>86.6</v>
      </c>
      <c r="U61" s="15">
        <v>85.428571428571431</v>
      </c>
      <c r="W61" s="104">
        <v>184</v>
      </c>
      <c r="X61" s="105">
        <v>189</v>
      </c>
      <c r="Y61" s="105">
        <v>182</v>
      </c>
      <c r="Z61" s="105">
        <v>188</v>
      </c>
      <c r="AA61" s="105">
        <v>191</v>
      </c>
      <c r="AB61" s="105">
        <v>195</v>
      </c>
      <c r="AC61" s="106">
        <v>174</v>
      </c>
      <c r="AD61" s="15">
        <v>186.8</v>
      </c>
      <c r="AE61" s="15">
        <v>186.14285714285714</v>
      </c>
      <c r="AF61" s="189"/>
      <c r="AG61" s="190"/>
    </row>
    <row r="62" spans="1:33" x14ac:dyDescent="0.35">
      <c r="A62" s="131"/>
      <c r="B62" s="183">
        <v>0.53125</v>
      </c>
      <c r="C62" s="104">
        <v>111</v>
      </c>
      <c r="D62" s="105">
        <v>92</v>
      </c>
      <c r="E62" s="105">
        <v>125</v>
      </c>
      <c r="F62" s="105">
        <v>105</v>
      </c>
      <c r="G62" s="105">
        <v>123</v>
      </c>
      <c r="H62" s="105">
        <v>138</v>
      </c>
      <c r="I62" s="106">
        <v>109</v>
      </c>
      <c r="J62" s="15">
        <v>111.2</v>
      </c>
      <c r="K62" s="15">
        <v>114.71428571428571</v>
      </c>
      <c r="M62" s="104">
        <v>77</v>
      </c>
      <c r="N62" s="105">
        <v>89</v>
      </c>
      <c r="O62" s="105">
        <v>91</v>
      </c>
      <c r="P62" s="105">
        <v>81</v>
      </c>
      <c r="Q62" s="105">
        <v>74</v>
      </c>
      <c r="R62" s="105">
        <v>103</v>
      </c>
      <c r="S62" s="106">
        <v>82</v>
      </c>
      <c r="T62" s="15">
        <v>82.4</v>
      </c>
      <c r="U62" s="15">
        <v>85.285714285714292</v>
      </c>
      <c r="W62" s="104">
        <v>188</v>
      </c>
      <c r="X62" s="105">
        <v>181</v>
      </c>
      <c r="Y62" s="105">
        <v>216</v>
      </c>
      <c r="Z62" s="105">
        <v>186</v>
      </c>
      <c r="AA62" s="105">
        <v>197</v>
      </c>
      <c r="AB62" s="105">
        <v>241</v>
      </c>
      <c r="AC62" s="106">
        <v>191</v>
      </c>
      <c r="AD62" s="15">
        <v>193.6</v>
      </c>
      <c r="AE62" s="15">
        <v>200</v>
      </c>
      <c r="AF62" s="189"/>
      <c r="AG62" s="190"/>
    </row>
    <row r="63" spans="1:33" x14ac:dyDescent="0.35">
      <c r="A63" s="131"/>
      <c r="B63" s="183">
        <v>0.54166700000000001</v>
      </c>
      <c r="C63" s="104">
        <v>71</v>
      </c>
      <c r="D63" s="105">
        <v>89</v>
      </c>
      <c r="E63" s="105">
        <v>113</v>
      </c>
      <c r="F63" s="105">
        <v>96</v>
      </c>
      <c r="G63" s="105">
        <v>123</v>
      </c>
      <c r="H63" s="105">
        <v>122</v>
      </c>
      <c r="I63" s="106">
        <v>98</v>
      </c>
      <c r="J63" s="15">
        <v>98.4</v>
      </c>
      <c r="K63" s="15">
        <v>101.71428571428571</v>
      </c>
      <c r="M63" s="104">
        <v>73</v>
      </c>
      <c r="N63" s="105">
        <v>83</v>
      </c>
      <c r="O63" s="105">
        <v>99</v>
      </c>
      <c r="P63" s="105">
        <v>73</v>
      </c>
      <c r="Q63" s="105">
        <v>94</v>
      </c>
      <c r="R63" s="105">
        <v>104</v>
      </c>
      <c r="S63" s="106">
        <v>110</v>
      </c>
      <c r="T63" s="15">
        <v>84.4</v>
      </c>
      <c r="U63" s="15">
        <v>90.857142857142861</v>
      </c>
      <c r="W63" s="104">
        <v>144</v>
      </c>
      <c r="X63" s="105">
        <v>172</v>
      </c>
      <c r="Y63" s="105">
        <v>212</v>
      </c>
      <c r="Z63" s="105">
        <v>169</v>
      </c>
      <c r="AA63" s="105">
        <v>217</v>
      </c>
      <c r="AB63" s="105">
        <v>226</v>
      </c>
      <c r="AC63" s="106">
        <v>208</v>
      </c>
      <c r="AD63" s="15">
        <v>182.8</v>
      </c>
      <c r="AE63" s="15">
        <v>192.57142857142858</v>
      </c>
      <c r="AF63" s="189"/>
      <c r="AG63" s="190"/>
    </row>
    <row r="64" spans="1:33" x14ac:dyDescent="0.35">
      <c r="A64" s="131"/>
      <c r="B64" s="183">
        <v>0.55208299999999999</v>
      </c>
      <c r="C64" s="104">
        <v>77</v>
      </c>
      <c r="D64" s="105">
        <v>101</v>
      </c>
      <c r="E64" s="105">
        <v>106</v>
      </c>
      <c r="F64" s="105">
        <v>127</v>
      </c>
      <c r="G64" s="105">
        <v>108</v>
      </c>
      <c r="H64" s="105">
        <v>160</v>
      </c>
      <c r="I64" s="106">
        <v>115</v>
      </c>
      <c r="J64" s="15">
        <v>103.8</v>
      </c>
      <c r="K64" s="15">
        <v>113.42857142857143</v>
      </c>
      <c r="M64" s="104">
        <v>81</v>
      </c>
      <c r="N64" s="105">
        <v>73</v>
      </c>
      <c r="O64" s="105">
        <v>89</v>
      </c>
      <c r="P64" s="105">
        <v>74</v>
      </c>
      <c r="Q64" s="105">
        <v>76</v>
      </c>
      <c r="R64" s="105">
        <v>109</v>
      </c>
      <c r="S64" s="106">
        <v>122</v>
      </c>
      <c r="T64" s="15">
        <v>78.599999999999994</v>
      </c>
      <c r="U64" s="15">
        <v>89.142857142857139</v>
      </c>
      <c r="W64" s="104">
        <v>158</v>
      </c>
      <c r="X64" s="105">
        <v>174</v>
      </c>
      <c r="Y64" s="105">
        <v>195</v>
      </c>
      <c r="Z64" s="105">
        <v>201</v>
      </c>
      <c r="AA64" s="105">
        <v>184</v>
      </c>
      <c r="AB64" s="105">
        <v>269</v>
      </c>
      <c r="AC64" s="106">
        <v>237</v>
      </c>
      <c r="AD64" s="15">
        <v>182.4</v>
      </c>
      <c r="AE64" s="15">
        <v>202.57142857142858</v>
      </c>
      <c r="AF64" s="189"/>
      <c r="AG64" s="190"/>
    </row>
    <row r="65" spans="1:33" x14ac:dyDescent="0.35">
      <c r="A65" s="131"/>
      <c r="B65" s="183">
        <v>0.5625</v>
      </c>
      <c r="C65" s="104">
        <v>87</v>
      </c>
      <c r="D65" s="105">
        <v>79</v>
      </c>
      <c r="E65" s="105">
        <v>107</v>
      </c>
      <c r="F65" s="105">
        <v>113</v>
      </c>
      <c r="G65" s="105">
        <v>105</v>
      </c>
      <c r="H65" s="105">
        <v>116</v>
      </c>
      <c r="I65" s="106">
        <v>137</v>
      </c>
      <c r="J65" s="15">
        <v>98.2</v>
      </c>
      <c r="K65" s="15">
        <v>106.28571428571429</v>
      </c>
      <c r="M65" s="104">
        <v>77</v>
      </c>
      <c r="N65" s="105">
        <v>78</v>
      </c>
      <c r="O65" s="105">
        <v>109</v>
      </c>
      <c r="P65" s="105">
        <v>100</v>
      </c>
      <c r="Q65" s="105">
        <v>82</v>
      </c>
      <c r="R65" s="105">
        <v>90</v>
      </c>
      <c r="S65" s="106">
        <v>86</v>
      </c>
      <c r="T65" s="15">
        <v>89.2</v>
      </c>
      <c r="U65" s="15">
        <v>88.857142857142861</v>
      </c>
      <c r="W65" s="104">
        <v>164</v>
      </c>
      <c r="X65" s="105">
        <v>157</v>
      </c>
      <c r="Y65" s="105">
        <v>216</v>
      </c>
      <c r="Z65" s="105">
        <v>213</v>
      </c>
      <c r="AA65" s="105">
        <v>187</v>
      </c>
      <c r="AB65" s="105">
        <v>206</v>
      </c>
      <c r="AC65" s="106">
        <v>223</v>
      </c>
      <c r="AD65" s="15">
        <v>187.4</v>
      </c>
      <c r="AE65" s="15">
        <v>195.14285714285714</v>
      </c>
      <c r="AF65" s="189"/>
      <c r="AG65" s="190"/>
    </row>
    <row r="66" spans="1:33" x14ac:dyDescent="0.35">
      <c r="A66" s="131"/>
      <c r="B66" s="183">
        <v>0.57291700000000001</v>
      </c>
      <c r="C66" s="104">
        <v>96</v>
      </c>
      <c r="D66" s="105">
        <v>94</v>
      </c>
      <c r="E66" s="105">
        <v>98</v>
      </c>
      <c r="F66" s="105">
        <v>92</v>
      </c>
      <c r="G66" s="105">
        <v>93</v>
      </c>
      <c r="H66" s="105">
        <v>110</v>
      </c>
      <c r="I66" s="106">
        <v>105</v>
      </c>
      <c r="J66" s="15">
        <v>94.6</v>
      </c>
      <c r="K66" s="15">
        <v>98.285714285714292</v>
      </c>
      <c r="M66" s="104">
        <v>71</v>
      </c>
      <c r="N66" s="105">
        <v>84</v>
      </c>
      <c r="O66" s="105">
        <v>80</v>
      </c>
      <c r="P66" s="105">
        <v>102</v>
      </c>
      <c r="Q66" s="105">
        <v>93</v>
      </c>
      <c r="R66" s="105">
        <v>90</v>
      </c>
      <c r="S66" s="106">
        <v>75</v>
      </c>
      <c r="T66" s="15">
        <v>86</v>
      </c>
      <c r="U66" s="15">
        <v>85</v>
      </c>
      <c r="W66" s="104">
        <v>167</v>
      </c>
      <c r="X66" s="105">
        <v>178</v>
      </c>
      <c r="Y66" s="105">
        <v>178</v>
      </c>
      <c r="Z66" s="105">
        <v>194</v>
      </c>
      <c r="AA66" s="105">
        <v>186</v>
      </c>
      <c r="AB66" s="105">
        <v>200</v>
      </c>
      <c r="AC66" s="106">
        <v>180</v>
      </c>
      <c r="AD66" s="15">
        <v>180.6</v>
      </c>
      <c r="AE66" s="15">
        <v>183.28571428571428</v>
      </c>
      <c r="AF66" s="189"/>
      <c r="AG66" s="190"/>
    </row>
    <row r="67" spans="1:33" x14ac:dyDescent="0.35">
      <c r="A67" s="131"/>
      <c r="B67" s="183">
        <v>0.58333299999999999</v>
      </c>
      <c r="C67" s="104">
        <v>98</v>
      </c>
      <c r="D67" s="105">
        <v>99</v>
      </c>
      <c r="E67" s="105">
        <v>108</v>
      </c>
      <c r="F67" s="105">
        <v>100</v>
      </c>
      <c r="G67" s="105">
        <v>99</v>
      </c>
      <c r="H67" s="105">
        <v>127</v>
      </c>
      <c r="I67" s="106">
        <v>93</v>
      </c>
      <c r="J67" s="15">
        <v>100.8</v>
      </c>
      <c r="K67" s="15">
        <v>103.42857142857143</v>
      </c>
      <c r="M67" s="104">
        <v>74</v>
      </c>
      <c r="N67" s="105">
        <v>84</v>
      </c>
      <c r="O67" s="105">
        <v>95</v>
      </c>
      <c r="P67" s="105">
        <v>104</v>
      </c>
      <c r="Q67" s="105">
        <v>141</v>
      </c>
      <c r="R67" s="105">
        <v>89</v>
      </c>
      <c r="S67" s="106">
        <v>78</v>
      </c>
      <c r="T67" s="15">
        <v>99.6</v>
      </c>
      <c r="U67" s="15">
        <v>95</v>
      </c>
      <c r="W67" s="104">
        <v>172</v>
      </c>
      <c r="X67" s="105">
        <v>183</v>
      </c>
      <c r="Y67" s="105">
        <v>203</v>
      </c>
      <c r="Z67" s="105">
        <v>204</v>
      </c>
      <c r="AA67" s="105">
        <v>240</v>
      </c>
      <c r="AB67" s="105">
        <v>216</v>
      </c>
      <c r="AC67" s="106">
        <v>171</v>
      </c>
      <c r="AD67" s="15">
        <v>200.4</v>
      </c>
      <c r="AE67" s="15">
        <v>198.42857142857142</v>
      </c>
      <c r="AF67" s="189"/>
      <c r="AG67" s="190"/>
    </row>
    <row r="68" spans="1:33" x14ac:dyDescent="0.35">
      <c r="A68" s="131"/>
      <c r="B68" s="183">
        <v>0.59375</v>
      </c>
      <c r="C68" s="104">
        <v>85</v>
      </c>
      <c r="D68" s="105">
        <v>106</v>
      </c>
      <c r="E68" s="105">
        <v>111</v>
      </c>
      <c r="F68" s="105">
        <v>108</v>
      </c>
      <c r="G68" s="105">
        <v>117</v>
      </c>
      <c r="H68" s="105">
        <v>128</v>
      </c>
      <c r="I68" s="106">
        <v>74</v>
      </c>
      <c r="J68" s="15">
        <v>105.4</v>
      </c>
      <c r="K68" s="15">
        <v>104.14285714285714</v>
      </c>
      <c r="M68" s="104">
        <v>98</v>
      </c>
      <c r="N68" s="105">
        <v>107</v>
      </c>
      <c r="O68" s="105">
        <v>111</v>
      </c>
      <c r="P68" s="105">
        <v>91</v>
      </c>
      <c r="Q68" s="105">
        <v>119</v>
      </c>
      <c r="R68" s="105">
        <v>87</v>
      </c>
      <c r="S68" s="106">
        <v>85</v>
      </c>
      <c r="T68" s="15">
        <v>105.2</v>
      </c>
      <c r="U68" s="15">
        <v>99.714285714285708</v>
      </c>
      <c r="W68" s="104">
        <v>183</v>
      </c>
      <c r="X68" s="105">
        <v>213</v>
      </c>
      <c r="Y68" s="105">
        <v>222</v>
      </c>
      <c r="Z68" s="105">
        <v>199</v>
      </c>
      <c r="AA68" s="105">
        <v>236</v>
      </c>
      <c r="AB68" s="105">
        <v>215</v>
      </c>
      <c r="AC68" s="106">
        <v>159</v>
      </c>
      <c r="AD68" s="15">
        <v>210.6</v>
      </c>
      <c r="AE68" s="15">
        <v>203.85714285714286</v>
      </c>
      <c r="AF68" s="189"/>
      <c r="AG68" s="190"/>
    </row>
    <row r="69" spans="1:33" x14ac:dyDescent="0.35">
      <c r="A69" s="131"/>
      <c r="B69" s="183">
        <v>0.60416700000000001</v>
      </c>
      <c r="C69" s="104">
        <v>104</v>
      </c>
      <c r="D69" s="105">
        <v>91</v>
      </c>
      <c r="E69" s="105">
        <v>109</v>
      </c>
      <c r="F69" s="105">
        <v>105</v>
      </c>
      <c r="G69" s="105">
        <v>100</v>
      </c>
      <c r="H69" s="105">
        <v>123</v>
      </c>
      <c r="I69" s="106">
        <v>96</v>
      </c>
      <c r="J69" s="15">
        <v>101.8</v>
      </c>
      <c r="K69" s="15">
        <v>104</v>
      </c>
      <c r="M69" s="104">
        <v>118</v>
      </c>
      <c r="N69" s="105">
        <v>123</v>
      </c>
      <c r="O69" s="105">
        <v>144</v>
      </c>
      <c r="P69" s="105">
        <v>124</v>
      </c>
      <c r="Q69" s="105">
        <v>157</v>
      </c>
      <c r="R69" s="105">
        <v>115</v>
      </c>
      <c r="S69" s="106">
        <v>101</v>
      </c>
      <c r="T69" s="15">
        <v>133.19999999999999</v>
      </c>
      <c r="U69" s="15">
        <v>126</v>
      </c>
      <c r="W69" s="104">
        <v>222</v>
      </c>
      <c r="X69" s="105">
        <v>214</v>
      </c>
      <c r="Y69" s="105">
        <v>253</v>
      </c>
      <c r="Z69" s="105">
        <v>229</v>
      </c>
      <c r="AA69" s="105">
        <v>257</v>
      </c>
      <c r="AB69" s="105">
        <v>238</v>
      </c>
      <c r="AC69" s="106">
        <v>197</v>
      </c>
      <c r="AD69" s="15">
        <v>235</v>
      </c>
      <c r="AE69" s="15">
        <v>230</v>
      </c>
      <c r="AF69" s="189"/>
      <c r="AG69" s="190"/>
    </row>
    <row r="70" spans="1:33" x14ac:dyDescent="0.35">
      <c r="A70" s="131"/>
      <c r="B70" s="183">
        <v>0.61458299999999999</v>
      </c>
      <c r="C70" s="104">
        <v>98</v>
      </c>
      <c r="D70" s="105">
        <v>109</v>
      </c>
      <c r="E70" s="105">
        <v>111</v>
      </c>
      <c r="F70" s="105">
        <v>131</v>
      </c>
      <c r="G70" s="105">
        <v>133</v>
      </c>
      <c r="H70" s="105">
        <v>112</v>
      </c>
      <c r="I70" s="106">
        <v>97</v>
      </c>
      <c r="J70" s="15">
        <v>116.4</v>
      </c>
      <c r="K70" s="15">
        <v>113</v>
      </c>
      <c r="M70" s="104">
        <v>134</v>
      </c>
      <c r="N70" s="105">
        <v>135</v>
      </c>
      <c r="O70" s="105">
        <v>140</v>
      </c>
      <c r="P70" s="105">
        <v>100</v>
      </c>
      <c r="Q70" s="105">
        <v>142</v>
      </c>
      <c r="R70" s="105">
        <v>84</v>
      </c>
      <c r="S70" s="106">
        <v>80</v>
      </c>
      <c r="T70" s="15">
        <v>130.19999999999999</v>
      </c>
      <c r="U70" s="15">
        <v>116.42857142857143</v>
      </c>
      <c r="W70" s="104">
        <v>232</v>
      </c>
      <c r="X70" s="105">
        <v>244</v>
      </c>
      <c r="Y70" s="105">
        <v>251</v>
      </c>
      <c r="Z70" s="105">
        <v>231</v>
      </c>
      <c r="AA70" s="105">
        <v>275</v>
      </c>
      <c r="AB70" s="105">
        <v>196</v>
      </c>
      <c r="AC70" s="106">
        <v>177</v>
      </c>
      <c r="AD70" s="15">
        <v>246.6</v>
      </c>
      <c r="AE70" s="15">
        <v>229.42857142857142</v>
      </c>
      <c r="AF70" s="189"/>
      <c r="AG70" s="190"/>
    </row>
    <row r="71" spans="1:33" x14ac:dyDescent="0.35">
      <c r="A71" s="131"/>
      <c r="B71" s="183">
        <v>0.625</v>
      </c>
      <c r="C71" s="104">
        <v>95</v>
      </c>
      <c r="D71" s="105">
        <v>104</v>
      </c>
      <c r="E71" s="105">
        <v>133</v>
      </c>
      <c r="F71" s="105">
        <v>116</v>
      </c>
      <c r="G71" s="105">
        <v>125</v>
      </c>
      <c r="H71" s="105">
        <v>117</v>
      </c>
      <c r="I71" s="106">
        <v>68</v>
      </c>
      <c r="J71" s="15">
        <v>114.6</v>
      </c>
      <c r="K71" s="15">
        <v>108.28571428571429</v>
      </c>
      <c r="M71" s="104">
        <v>139</v>
      </c>
      <c r="N71" s="105">
        <v>146</v>
      </c>
      <c r="O71" s="105">
        <v>120</v>
      </c>
      <c r="P71" s="105">
        <v>117</v>
      </c>
      <c r="Q71" s="105">
        <v>134</v>
      </c>
      <c r="R71" s="105">
        <v>103</v>
      </c>
      <c r="S71" s="106">
        <v>102</v>
      </c>
      <c r="T71" s="15">
        <v>131.19999999999999</v>
      </c>
      <c r="U71" s="15">
        <v>123</v>
      </c>
      <c r="W71" s="104">
        <v>234</v>
      </c>
      <c r="X71" s="105">
        <v>250</v>
      </c>
      <c r="Y71" s="105">
        <v>253</v>
      </c>
      <c r="Z71" s="105">
        <v>233</v>
      </c>
      <c r="AA71" s="105">
        <v>259</v>
      </c>
      <c r="AB71" s="105">
        <v>220</v>
      </c>
      <c r="AC71" s="106">
        <v>170</v>
      </c>
      <c r="AD71" s="15">
        <v>245.8</v>
      </c>
      <c r="AE71" s="15">
        <v>231.28571428571428</v>
      </c>
      <c r="AF71" s="189"/>
      <c r="AG71" s="190"/>
    </row>
    <row r="72" spans="1:33" x14ac:dyDescent="0.35">
      <c r="A72" s="131"/>
      <c r="B72" s="183">
        <v>0.63541700000000001</v>
      </c>
      <c r="C72" s="104">
        <v>105</v>
      </c>
      <c r="D72" s="105">
        <v>110</v>
      </c>
      <c r="E72" s="105">
        <v>100</v>
      </c>
      <c r="F72" s="105">
        <v>108</v>
      </c>
      <c r="G72" s="105">
        <v>106</v>
      </c>
      <c r="H72" s="105">
        <v>115</v>
      </c>
      <c r="I72" s="106">
        <v>87</v>
      </c>
      <c r="J72" s="15">
        <v>105.8</v>
      </c>
      <c r="K72" s="15">
        <v>104.42857142857143</v>
      </c>
      <c r="M72" s="104">
        <v>138</v>
      </c>
      <c r="N72" s="105">
        <v>129</v>
      </c>
      <c r="O72" s="105">
        <v>142</v>
      </c>
      <c r="P72" s="105">
        <v>144</v>
      </c>
      <c r="Q72" s="105">
        <v>145</v>
      </c>
      <c r="R72" s="105">
        <v>107</v>
      </c>
      <c r="S72" s="106">
        <v>101</v>
      </c>
      <c r="T72" s="15">
        <v>139.6</v>
      </c>
      <c r="U72" s="15">
        <v>129.42857142857142</v>
      </c>
      <c r="W72" s="104">
        <v>243</v>
      </c>
      <c r="X72" s="105">
        <v>239</v>
      </c>
      <c r="Y72" s="105">
        <v>242</v>
      </c>
      <c r="Z72" s="105">
        <v>252</v>
      </c>
      <c r="AA72" s="105">
        <v>251</v>
      </c>
      <c r="AB72" s="105">
        <v>222</v>
      </c>
      <c r="AC72" s="106">
        <v>188</v>
      </c>
      <c r="AD72" s="15">
        <v>245.4</v>
      </c>
      <c r="AE72" s="15">
        <v>233.85714285714286</v>
      </c>
      <c r="AF72" s="189"/>
      <c r="AG72" s="190"/>
    </row>
    <row r="73" spans="1:33" x14ac:dyDescent="0.35">
      <c r="A73" s="131"/>
      <c r="B73" s="183">
        <v>0.64583299999999999</v>
      </c>
      <c r="C73" s="104">
        <v>112</v>
      </c>
      <c r="D73" s="105">
        <v>131</v>
      </c>
      <c r="E73" s="105">
        <v>148</v>
      </c>
      <c r="F73" s="105">
        <v>127</v>
      </c>
      <c r="G73" s="105">
        <v>131</v>
      </c>
      <c r="H73" s="105">
        <v>116</v>
      </c>
      <c r="I73" s="106">
        <v>115</v>
      </c>
      <c r="J73" s="15">
        <v>129.80000000000001</v>
      </c>
      <c r="K73" s="15">
        <v>125.71428571428571</v>
      </c>
      <c r="M73" s="104">
        <v>124</v>
      </c>
      <c r="N73" s="105">
        <v>138</v>
      </c>
      <c r="O73" s="105">
        <v>143</v>
      </c>
      <c r="P73" s="105">
        <v>121</v>
      </c>
      <c r="Q73" s="105">
        <v>144</v>
      </c>
      <c r="R73" s="105">
        <v>101</v>
      </c>
      <c r="S73" s="106">
        <v>81</v>
      </c>
      <c r="T73" s="15">
        <v>134</v>
      </c>
      <c r="U73" s="15">
        <v>121.71428571428571</v>
      </c>
      <c r="W73" s="104">
        <v>236</v>
      </c>
      <c r="X73" s="105">
        <v>269</v>
      </c>
      <c r="Y73" s="105">
        <v>291</v>
      </c>
      <c r="Z73" s="105">
        <v>248</v>
      </c>
      <c r="AA73" s="105">
        <v>275</v>
      </c>
      <c r="AB73" s="105">
        <v>217</v>
      </c>
      <c r="AC73" s="106">
        <v>196</v>
      </c>
      <c r="AD73" s="15">
        <v>263.8</v>
      </c>
      <c r="AE73" s="15">
        <v>247.42857142857142</v>
      </c>
      <c r="AF73" s="189"/>
      <c r="AG73" s="190"/>
    </row>
    <row r="74" spans="1:33" x14ac:dyDescent="0.35">
      <c r="A74" s="131"/>
      <c r="B74" s="183">
        <v>0.65625</v>
      </c>
      <c r="C74" s="104">
        <v>168</v>
      </c>
      <c r="D74" s="105">
        <v>126</v>
      </c>
      <c r="E74" s="105">
        <v>157</v>
      </c>
      <c r="F74" s="105">
        <v>167</v>
      </c>
      <c r="G74" s="105">
        <v>144</v>
      </c>
      <c r="H74" s="105">
        <v>122</v>
      </c>
      <c r="I74" s="106">
        <v>127</v>
      </c>
      <c r="J74" s="15">
        <v>152.4</v>
      </c>
      <c r="K74" s="15">
        <v>144.42857142857142</v>
      </c>
      <c r="M74" s="104">
        <v>131</v>
      </c>
      <c r="N74" s="105">
        <v>124</v>
      </c>
      <c r="O74" s="105">
        <v>185</v>
      </c>
      <c r="P74" s="105">
        <v>140</v>
      </c>
      <c r="Q74" s="105">
        <v>161</v>
      </c>
      <c r="R74" s="105">
        <v>127</v>
      </c>
      <c r="S74" s="106">
        <v>71</v>
      </c>
      <c r="T74" s="15">
        <v>148.19999999999999</v>
      </c>
      <c r="U74" s="15">
        <v>134.14285714285714</v>
      </c>
      <c r="W74" s="104">
        <v>299</v>
      </c>
      <c r="X74" s="105">
        <v>250</v>
      </c>
      <c r="Y74" s="105">
        <v>342</v>
      </c>
      <c r="Z74" s="105">
        <v>307</v>
      </c>
      <c r="AA74" s="105">
        <v>305</v>
      </c>
      <c r="AB74" s="105">
        <v>249</v>
      </c>
      <c r="AC74" s="106">
        <v>198</v>
      </c>
      <c r="AD74" s="15">
        <v>300.60000000000002</v>
      </c>
      <c r="AE74" s="15">
        <v>278.57142857142856</v>
      </c>
      <c r="AF74" s="189"/>
      <c r="AG74" s="190"/>
    </row>
    <row r="75" spans="1:33" x14ac:dyDescent="0.35">
      <c r="A75" s="131"/>
      <c r="B75" s="183">
        <v>0.66666700000000001</v>
      </c>
      <c r="C75" s="104">
        <v>125</v>
      </c>
      <c r="D75" s="105">
        <v>115</v>
      </c>
      <c r="E75" s="105">
        <v>117</v>
      </c>
      <c r="F75" s="105">
        <v>124</v>
      </c>
      <c r="G75" s="105">
        <v>145</v>
      </c>
      <c r="H75" s="105">
        <v>124</v>
      </c>
      <c r="I75" s="106">
        <v>92</v>
      </c>
      <c r="J75" s="15">
        <v>125.2</v>
      </c>
      <c r="K75" s="15">
        <v>120.28571428571429</v>
      </c>
      <c r="M75" s="104">
        <v>137</v>
      </c>
      <c r="N75" s="105">
        <v>138</v>
      </c>
      <c r="O75" s="105">
        <v>161</v>
      </c>
      <c r="P75" s="105">
        <v>125</v>
      </c>
      <c r="Q75" s="105">
        <v>144</v>
      </c>
      <c r="R75" s="105">
        <v>109</v>
      </c>
      <c r="S75" s="106">
        <v>94</v>
      </c>
      <c r="T75" s="15">
        <v>141</v>
      </c>
      <c r="U75" s="15">
        <v>129.71428571428572</v>
      </c>
      <c r="W75" s="104">
        <v>262</v>
      </c>
      <c r="X75" s="105">
        <v>253</v>
      </c>
      <c r="Y75" s="105">
        <v>278</v>
      </c>
      <c r="Z75" s="105">
        <v>249</v>
      </c>
      <c r="AA75" s="105">
        <v>289</v>
      </c>
      <c r="AB75" s="105">
        <v>233</v>
      </c>
      <c r="AC75" s="106">
        <v>186</v>
      </c>
      <c r="AD75" s="15">
        <v>266.2</v>
      </c>
      <c r="AE75" s="15">
        <v>250</v>
      </c>
      <c r="AF75" s="189"/>
      <c r="AG75" s="190"/>
    </row>
    <row r="76" spans="1:33" x14ac:dyDescent="0.35">
      <c r="A76" s="131"/>
      <c r="B76" s="183">
        <v>0.67708299999999999</v>
      </c>
      <c r="C76" s="104">
        <v>104</v>
      </c>
      <c r="D76" s="105">
        <v>94</v>
      </c>
      <c r="E76" s="105">
        <v>105</v>
      </c>
      <c r="F76" s="105">
        <v>135</v>
      </c>
      <c r="G76" s="105">
        <v>121</v>
      </c>
      <c r="H76" s="105">
        <v>119</v>
      </c>
      <c r="I76" s="106">
        <v>90</v>
      </c>
      <c r="J76" s="15">
        <v>111.8</v>
      </c>
      <c r="K76" s="15">
        <v>109.71428571428571</v>
      </c>
      <c r="M76" s="104">
        <v>114</v>
      </c>
      <c r="N76" s="105">
        <v>160</v>
      </c>
      <c r="O76" s="105">
        <v>160</v>
      </c>
      <c r="P76" s="105">
        <v>156</v>
      </c>
      <c r="Q76" s="105">
        <v>138</v>
      </c>
      <c r="R76" s="105">
        <v>114</v>
      </c>
      <c r="S76" s="106">
        <v>90</v>
      </c>
      <c r="T76" s="15">
        <v>145.6</v>
      </c>
      <c r="U76" s="15">
        <v>133.14285714285714</v>
      </c>
      <c r="W76" s="104">
        <v>218</v>
      </c>
      <c r="X76" s="105">
        <v>254</v>
      </c>
      <c r="Y76" s="105">
        <v>265</v>
      </c>
      <c r="Z76" s="105">
        <v>291</v>
      </c>
      <c r="AA76" s="105">
        <v>259</v>
      </c>
      <c r="AB76" s="105">
        <v>233</v>
      </c>
      <c r="AC76" s="106">
        <v>180</v>
      </c>
      <c r="AD76" s="15">
        <v>257.39999999999998</v>
      </c>
      <c r="AE76" s="15">
        <v>242.85714285714286</v>
      </c>
      <c r="AF76" s="189"/>
      <c r="AG76" s="190"/>
    </row>
    <row r="77" spans="1:33" x14ac:dyDescent="0.35">
      <c r="A77" s="131"/>
      <c r="B77" s="183">
        <v>0.6875</v>
      </c>
      <c r="C77" s="104">
        <v>78</v>
      </c>
      <c r="D77" s="105">
        <v>108</v>
      </c>
      <c r="E77" s="105">
        <v>129</v>
      </c>
      <c r="F77" s="105">
        <v>107</v>
      </c>
      <c r="G77" s="105">
        <v>137</v>
      </c>
      <c r="H77" s="105">
        <v>115</v>
      </c>
      <c r="I77" s="106">
        <v>93</v>
      </c>
      <c r="J77" s="15">
        <v>111.8</v>
      </c>
      <c r="K77" s="15">
        <v>109.57142857142857</v>
      </c>
      <c r="M77" s="104">
        <v>176</v>
      </c>
      <c r="N77" s="105">
        <v>195</v>
      </c>
      <c r="O77" s="105">
        <v>160</v>
      </c>
      <c r="P77" s="105">
        <v>136</v>
      </c>
      <c r="Q77" s="105">
        <v>134</v>
      </c>
      <c r="R77" s="105">
        <v>106</v>
      </c>
      <c r="S77" s="106">
        <v>86</v>
      </c>
      <c r="T77" s="15">
        <v>160.19999999999999</v>
      </c>
      <c r="U77" s="15">
        <v>141.85714285714286</v>
      </c>
      <c r="W77" s="104">
        <v>254</v>
      </c>
      <c r="X77" s="105">
        <v>303</v>
      </c>
      <c r="Y77" s="105">
        <v>289</v>
      </c>
      <c r="Z77" s="105">
        <v>243</v>
      </c>
      <c r="AA77" s="105">
        <v>271</v>
      </c>
      <c r="AB77" s="105">
        <v>221</v>
      </c>
      <c r="AC77" s="106">
        <v>179</v>
      </c>
      <c r="AD77" s="15">
        <v>272</v>
      </c>
      <c r="AE77" s="15">
        <v>251.42857142857142</v>
      </c>
      <c r="AF77" s="189"/>
      <c r="AG77" s="190"/>
    </row>
    <row r="78" spans="1:33" x14ac:dyDescent="0.35">
      <c r="A78" s="131"/>
      <c r="B78" s="183">
        <v>0.69791700000000001</v>
      </c>
      <c r="C78" s="104">
        <v>95</v>
      </c>
      <c r="D78" s="105">
        <v>100</v>
      </c>
      <c r="E78" s="105">
        <v>110</v>
      </c>
      <c r="F78" s="105">
        <v>104</v>
      </c>
      <c r="G78" s="105">
        <v>119</v>
      </c>
      <c r="H78" s="105">
        <v>119</v>
      </c>
      <c r="I78" s="106">
        <v>90</v>
      </c>
      <c r="J78" s="15">
        <v>105.6</v>
      </c>
      <c r="K78" s="15">
        <v>105.28571428571429</v>
      </c>
      <c r="M78" s="104">
        <v>167</v>
      </c>
      <c r="N78" s="105">
        <v>176</v>
      </c>
      <c r="O78" s="105">
        <v>146</v>
      </c>
      <c r="P78" s="105">
        <v>148</v>
      </c>
      <c r="Q78" s="105">
        <v>153</v>
      </c>
      <c r="R78" s="105">
        <v>100</v>
      </c>
      <c r="S78" s="106">
        <v>108</v>
      </c>
      <c r="T78" s="15">
        <v>158</v>
      </c>
      <c r="U78" s="15">
        <v>142.57142857142858</v>
      </c>
      <c r="W78" s="104">
        <v>262</v>
      </c>
      <c r="X78" s="105">
        <v>276</v>
      </c>
      <c r="Y78" s="105">
        <v>256</v>
      </c>
      <c r="Z78" s="105">
        <v>252</v>
      </c>
      <c r="AA78" s="105">
        <v>272</v>
      </c>
      <c r="AB78" s="105">
        <v>219</v>
      </c>
      <c r="AC78" s="106">
        <v>198</v>
      </c>
      <c r="AD78" s="15">
        <v>263.60000000000002</v>
      </c>
      <c r="AE78" s="15">
        <v>247.85714285714286</v>
      </c>
      <c r="AF78" s="189"/>
      <c r="AG78" s="190"/>
    </row>
    <row r="79" spans="1:33" x14ac:dyDescent="0.35">
      <c r="A79" s="131"/>
      <c r="B79" s="183">
        <v>0.70833299999999999</v>
      </c>
      <c r="C79" s="104">
        <v>88</v>
      </c>
      <c r="D79" s="105">
        <v>106</v>
      </c>
      <c r="E79" s="105">
        <v>125</v>
      </c>
      <c r="F79" s="105">
        <v>127</v>
      </c>
      <c r="G79" s="105">
        <v>121</v>
      </c>
      <c r="H79" s="105">
        <v>133</v>
      </c>
      <c r="I79" s="106">
        <v>95</v>
      </c>
      <c r="J79" s="15">
        <v>113.4</v>
      </c>
      <c r="K79" s="15">
        <v>113.57142857142857</v>
      </c>
      <c r="M79" s="104">
        <v>151</v>
      </c>
      <c r="N79" s="105">
        <v>145</v>
      </c>
      <c r="O79" s="105">
        <v>172</v>
      </c>
      <c r="P79" s="105">
        <v>165</v>
      </c>
      <c r="Q79" s="105">
        <v>147</v>
      </c>
      <c r="R79" s="105">
        <v>95</v>
      </c>
      <c r="S79" s="106">
        <v>87</v>
      </c>
      <c r="T79" s="15">
        <v>156</v>
      </c>
      <c r="U79" s="15">
        <v>137.42857142857142</v>
      </c>
      <c r="W79" s="104">
        <v>239</v>
      </c>
      <c r="X79" s="105">
        <v>251</v>
      </c>
      <c r="Y79" s="105">
        <v>297</v>
      </c>
      <c r="Z79" s="105">
        <v>292</v>
      </c>
      <c r="AA79" s="105">
        <v>268</v>
      </c>
      <c r="AB79" s="105">
        <v>228</v>
      </c>
      <c r="AC79" s="106">
        <v>182</v>
      </c>
      <c r="AD79" s="15">
        <v>269.39999999999998</v>
      </c>
      <c r="AE79" s="15">
        <v>251</v>
      </c>
      <c r="AF79" s="189"/>
      <c r="AG79" s="190"/>
    </row>
    <row r="80" spans="1:33" x14ac:dyDescent="0.35">
      <c r="A80" s="131"/>
      <c r="B80" s="183">
        <v>0.71875</v>
      </c>
      <c r="C80" s="104">
        <v>104</v>
      </c>
      <c r="D80" s="105">
        <v>84</v>
      </c>
      <c r="E80" s="105">
        <v>106</v>
      </c>
      <c r="F80" s="105">
        <v>115</v>
      </c>
      <c r="G80" s="105">
        <v>108</v>
      </c>
      <c r="H80" s="105">
        <v>116</v>
      </c>
      <c r="I80" s="106">
        <v>75</v>
      </c>
      <c r="J80" s="15">
        <v>103.4</v>
      </c>
      <c r="K80" s="15">
        <v>101.14285714285714</v>
      </c>
      <c r="M80" s="104">
        <v>155</v>
      </c>
      <c r="N80" s="105">
        <v>174</v>
      </c>
      <c r="O80" s="105">
        <v>156</v>
      </c>
      <c r="P80" s="105">
        <v>173</v>
      </c>
      <c r="Q80" s="105">
        <v>157</v>
      </c>
      <c r="R80" s="105">
        <v>111</v>
      </c>
      <c r="S80" s="106">
        <v>110</v>
      </c>
      <c r="T80" s="15">
        <v>163</v>
      </c>
      <c r="U80" s="15">
        <v>148</v>
      </c>
      <c r="W80" s="104">
        <v>259</v>
      </c>
      <c r="X80" s="105">
        <v>258</v>
      </c>
      <c r="Y80" s="105">
        <v>262</v>
      </c>
      <c r="Z80" s="105">
        <v>288</v>
      </c>
      <c r="AA80" s="105">
        <v>265</v>
      </c>
      <c r="AB80" s="105">
        <v>227</v>
      </c>
      <c r="AC80" s="106">
        <v>185</v>
      </c>
      <c r="AD80" s="15">
        <v>266.39999999999998</v>
      </c>
      <c r="AE80" s="15">
        <v>249.14285714285714</v>
      </c>
      <c r="AF80" s="189"/>
      <c r="AG80" s="190"/>
    </row>
    <row r="81" spans="1:33" x14ac:dyDescent="0.35">
      <c r="A81" s="131"/>
      <c r="B81" s="183">
        <v>0.72916700000000001</v>
      </c>
      <c r="C81" s="104">
        <v>107</v>
      </c>
      <c r="D81" s="105">
        <v>100</v>
      </c>
      <c r="E81" s="105">
        <v>106</v>
      </c>
      <c r="F81" s="105">
        <v>132</v>
      </c>
      <c r="G81" s="105">
        <v>110</v>
      </c>
      <c r="H81" s="105">
        <v>102</v>
      </c>
      <c r="I81" s="106">
        <v>85</v>
      </c>
      <c r="J81" s="15">
        <v>111</v>
      </c>
      <c r="K81" s="15">
        <v>106</v>
      </c>
      <c r="M81" s="104">
        <v>133</v>
      </c>
      <c r="N81" s="105">
        <v>153</v>
      </c>
      <c r="O81" s="105">
        <v>157</v>
      </c>
      <c r="P81" s="105">
        <v>134</v>
      </c>
      <c r="Q81" s="105">
        <v>135</v>
      </c>
      <c r="R81" s="105">
        <v>104</v>
      </c>
      <c r="S81" s="106">
        <v>81</v>
      </c>
      <c r="T81" s="15">
        <v>142.4</v>
      </c>
      <c r="U81" s="15">
        <v>128.14285714285714</v>
      </c>
      <c r="W81" s="104">
        <v>240</v>
      </c>
      <c r="X81" s="105">
        <v>253</v>
      </c>
      <c r="Y81" s="105">
        <v>263</v>
      </c>
      <c r="Z81" s="105">
        <v>266</v>
      </c>
      <c r="AA81" s="105">
        <v>245</v>
      </c>
      <c r="AB81" s="105">
        <v>206</v>
      </c>
      <c r="AC81" s="106">
        <v>166</v>
      </c>
      <c r="AD81" s="15">
        <v>253.4</v>
      </c>
      <c r="AE81" s="15">
        <v>234.14285714285714</v>
      </c>
      <c r="AF81" s="189"/>
      <c r="AG81" s="190"/>
    </row>
    <row r="82" spans="1:33" x14ac:dyDescent="0.35">
      <c r="A82" s="131"/>
      <c r="B82" s="183">
        <v>0.73958299999999999</v>
      </c>
      <c r="C82" s="104">
        <v>95</v>
      </c>
      <c r="D82" s="105">
        <v>94</v>
      </c>
      <c r="E82" s="105">
        <v>115</v>
      </c>
      <c r="F82" s="105">
        <v>106</v>
      </c>
      <c r="G82" s="105">
        <v>130</v>
      </c>
      <c r="H82" s="105">
        <v>111</v>
      </c>
      <c r="I82" s="106">
        <v>89</v>
      </c>
      <c r="J82" s="15">
        <v>108</v>
      </c>
      <c r="K82" s="15">
        <v>105.71428571428571</v>
      </c>
      <c r="M82" s="104">
        <v>122</v>
      </c>
      <c r="N82" s="105">
        <v>154</v>
      </c>
      <c r="O82" s="105">
        <v>139</v>
      </c>
      <c r="P82" s="105">
        <v>132</v>
      </c>
      <c r="Q82" s="105">
        <v>138</v>
      </c>
      <c r="R82" s="105">
        <v>101</v>
      </c>
      <c r="S82" s="106">
        <v>90</v>
      </c>
      <c r="T82" s="15">
        <v>137</v>
      </c>
      <c r="U82" s="15">
        <v>125.14285714285714</v>
      </c>
      <c r="W82" s="104">
        <v>217</v>
      </c>
      <c r="X82" s="105">
        <v>248</v>
      </c>
      <c r="Y82" s="105">
        <v>254</v>
      </c>
      <c r="Z82" s="105">
        <v>238</v>
      </c>
      <c r="AA82" s="105">
        <v>268</v>
      </c>
      <c r="AB82" s="105">
        <v>212</v>
      </c>
      <c r="AC82" s="106">
        <v>179</v>
      </c>
      <c r="AD82" s="15">
        <v>245</v>
      </c>
      <c r="AE82" s="15">
        <v>230.85714285714286</v>
      </c>
      <c r="AF82" s="189"/>
      <c r="AG82" s="190"/>
    </row>
    <row r="83" spans="1:33" x14ac:dyDescent="0.35">
      <c r="A83" s="131"/>
      <c r="B83" s="183">
        <v>0.75</v>
      </c>
      <c r="C83" s="104">
        <v>119</v>
      </c>
      <c r="D83" s="105">
        <v>119</v>
      </c>
      <c r="E83" s="105">
        <v>123</v>
      </c>
      <c r="F83" s="105">
        <v>104</v>
      </c>
      <c r="G83" s="105">
        <v>131</v>
      </c>
      <c r="H83" s="105">
        <v>118</v>
      </c>
      <c r="I83" s="106">
        <v>82</v>
      </c>
      <c r="J83" s="15">
        <v>119.2</v>
      </c>
      <c r="K83" s="15">
        <v>113.71428571428571</v>
      </c>
      <c r="M83" s="104">
        <v>135</v>
      </c>
      <c r="N83" s="105">
        <v>147</v>
      </c>
      <c r="O83" s="105">
        <v>128</v>
      </c>
      <c r="P83" s="105">
        <v>120</v>
      </c>
      <c r="Q83" s="105">
        <v>123</v>
      </c>
      <c r="R83" s="105">
        <v>103</v>
      </c>
      <c r="S83" s="106">
        <v>72</v>
      </c>
      <c r="T83" s="15">
        <v>130.6</v>
      </c>
      <c r="U83" s="15">
        <v>118.28571428571429</v>
      </c>
      <c r="W83" s="104">
        <v>254</v>
      </c>
      <c r="X83" s="105">
        <v>266</v>
      </c>
      <c r="Y83" s="105">
        <v>251</v>
      </c>
      <c r="Z83" s="105">
        <v>224</v>
      </c>
      <c r="AA83" s="105">
        <v>254</v>
      </c>
      <c r="AB83" s="105">
        <v>221</v>
      </c>
      <c r="AC83" s="106">
        <v>154</v>
      </c>
      <c r="AD83" s="15">
        <v>249.8</v>
      </c>
      <c r="AE83" s="15">
        <v>232</v>
      </c>
      <c r="AF83" s="189"/>
      <c r="AG83" s="190"/>
    </row>
    <row r="84" spans="1:33" x14ac:dyDescent="0.35">
      <c r="A84" s="131"/>
      <c r="B84" s="183">
        <v>0.76041700000000001</v>
      </c>
      <c r="C84" s="104">
        <v>103</v>
      </c>
      <c r="D84" s="105">
        <v>119</v>
      </c>
      <c r="E84" s="105">
        <v>84</v>
      </c>
      <c r="F84" s="105">
        <v>122</v>
      </c>
      <c r="G84" s="105">
        <v>136</v>
      </c>
      <c r="H84" s="105">
        <v>114</v>
      </c>
      <c r="I84" s="106">
        <v>86</v>
      </c>
      <c r="J84" s="15">
        <v>112.8</v>
      </c>
      <c r="K84" s="15">
        <v>109.14285714285714</v>
      </c>
      <c r="M84" s="104">
        <v>109</v>
      </c>
      <c r="N84" s="105">
        <v>136</v>
      </c>
      <c r="O84" s="105">
        <v>115</v>
      </c>
      <c r="P84" s="105">
        <v>133</v>
      </c>
      <c r="Q84" s="105">
        <v>99</v>
      </c>
      <c r="R84" s="105">
        <v>87</v>
      </c>
      <c r="S84" s="106">
        <v>77</v>
      </c>
      <c r="T84" s="15">
        <v>118.4</v>
      </c>
      <c r="U84" s="15">
        <v>108</v>
      </c>
      <c r="W84" s="104">
        <v>212</v>
      </c>
      <c r="X84" s="105">
        <v>255</v>
      </c>
      <c r="Y84" s="105">
        <v>199</v>
      </c>
      <c r="Z84" s="105">
        <v>255</v>
      </c>
      <c r="AA84" s="105">
        <v>235</v>
      </c>
      <c r="AB84" s="105">
        <v>201</v>
      </c>
      <c r="AC84" s="106">
        <v>163</v>
      </c>
      <c r="AD84" s="15">
        <v>231.2</v>
      </c>
      <c r="AE84" s="15">
        <v>217.14285714285714</v>
      </c>
      <c r="AF84" s="189"/>
      <c r="AG84" s="190"/>
    </row>
    <row r="85" spans="1:33" x14ac:dyDescent="0.35">
      <c r="A85" s="131"/>
      <c r="B85" s="183">
        <v>0.77083299999999999</v>
      </c>
      <c r="C85" s="104">
        <v>92</v>
      </c>
      <c r="D85" s="105">
        <v>106</v>
      </c>
      <c r="E85" s="105">
        <v>116</v>
      </c>
      <c r="F85" s="105">
        <v>100</v>
      </c>
      <c r="G85" s="105">
        <v>120</v>
      </c>
      <c r="H85" s="105">
        <v>113</v>
      </c>
      <c r="I85" s="106">
        <v>75</v>
      </c>
      <c r="J85" s="15">
        <v>106.8</v>
      </c>
      <c r="K85" s="15">
        <v>103.14285714285714</v>
      </c>
      <c r="M85" s="104">
        <v>112</v>
      </c>
      <c r="N85" s="105">
        <v>124</v>
      </c>
      <c r="O85" s="105">
        <v>113</v>
      </c>
      <c r="P85" s="105">
        <v>112</v>
      </c>
      <c r="Q85" s="105">
        <v>105</v>
      </c>
      <c r="R85" s="105">
        <v>95</v>
      </c>
      <c r="S85" s="106">
        <v>81</v>
      </c>
      <c r="T85" s="15">
        <v>113.2</v>
      </c>
      <c r="U85" s="15">
        <v>106</v>
      </c>
      <c r="W85" s="104">
        <v>204</v>
      </c>
      <c r="X85" s="105">
        <v>230</v>
      </c>
      <c r="Y85" s="105">
        <v>229</v>
      </c>
      <c r="Z85" s="105">
        <v>212</v>
      </c>
      <c r="AA85" s="105">
        <v>225</v>
      </c>
      <c r="AB85" s="105">
        <v>208</v>
      </c>
      <c r="AC85" s="106">
        <v>156</v>
      </c>
      <c r="AD85" s="15">
        <v>220</v>
      </c>
      <c r="AE85" s="15">
        <v>209.14285714285714</v>
      </c>
      <c r="AF85" s="189"/>
      <c r="AG85" s="190"/>
    </row>
    <row r="86" spans="1:33" x14ac:dyDescent="0.35">
      <c r="A86" s="131"/>
      <c r="B86" s="183">
        <v>0.78125</v>
      </c>
      <c r="C86" s="104">
        <v>100</v>
      </c>
      <c r="D86" s="105">
        <v>104</v>
      </c>
      <c r="E86" s="105">
        <v>111</v>
      </c>
      <c r="F86" s="105">
        <v>141</v>
      </c>
      <c r="G86" s="105">
        <v>123</v>
      </c>
      <c r="H86" s="105">
        <v>113</v>
      </c>
      <c r="I86" s="106">
        <v>73</v>
      </c>
      <c r="J86" s="15">
        <v>115.8</v>
      </c>
      <c r="K86" s="15">
        <v>109.28571428571429</v>
      </c>
      <c r="M86" s="104">
        <v>83</v>
      </c>
      <c r="N86" s="105">
        <v>114</v>
      </c>
      <c r="O86" s="105">
        <v>99</v>
      </c>
      <c r="P86" s="105">
        <v>89</v>
      </c>
      <c r="Q86" s="105">
        <v>103</v>
      </c>
      <c r="R86" s="105">
        <v>116</v>
      </c>
      <c r="S86" s="106">
        <v>79</v>
      </c>
      <c r="T86" s="15">
        <v>97.6</v>
      </c>
      <c r="U86" s="15">
        <v>97.571428571428569</v>
      </c>
      <c r="W86" s="104">
        <v>183</v>
      </c>
      <c r="X86" s="105">
        <v>218</v>
      </c>
      <c r="Y86" s="105">
        <v>210</v>
      </c>
      <c r="Z86" s="105">
        <v>230</v>
      </c>
      <c r="AA86" s="105">
        <v>226</v>
      </c>
      <c r="AB86" s="105">
        <v>229</v>
      </c>
      <c r="AC86" s="106">
        <v>152</v>
      </c>
      <c r="AD86" s="15">
        <v>213.4</v>
      </c>
      <c r="AE86" s="15">
        <v>206.85714285714286</v>
      </c>
      <c r="AF86" s="189"/>
      <c r="AG86" s="190"/>
    </row>
    <row r="87" spans="1:33" x14ac:dyDescent="0.35">
      <c r="A87" s="131"/>
      <c r="B87" s="183">
        <v>0.79166700000000001</v>
      </c>
      <c r="C87" s="104">
        <v>94</v>
      </c>
      <c r="D87" s="105">
        <v>96</v>
      </c>
      <c r="E87" s="105">
        <v>96</v>
      </c>
      <c r="F87" s="105">
        <v>119</v>
      </c>
      <c r="G87" s="105">
        <v>103</v>
      </c>
      <c r="H87" s="105">
        <v>126</v>
      </c>
      <c r="I87" s="106">
        <v>78</v>
      </c>
      <c r="J87" s="15">
        <v>101.6</v>
      </c>
      <c r="K87" s="15">
        <v>101.71428571428571</v>
      </c>
      <c r="M87" s="104">
        <v>89</v>
      </c>
      <c r="N87" s="105">
        <v>101</v>
      </c>
      <c r="O87" s="105">
        <v>93</v>
      </c>
      <c r="P87" s="105">
        <v>122</v>
      </c>
      <c r="Q87" s="105">
        <v>110</v>
      </c>
      <c r="R87" s="105">
        <v>97</v>
      </c>
      <c r="S87" s="106">
        <v>79</v>
      </c>
      <c r="T87" s="15">
        <v>103</v>
      </c>
      <c r="U87" s="15">
        <v>98.714285714285708</v>
      </c>
      <c r="W87" s="104">
        <v>183</v>
      </c>
      <c r="X87" s="105">
        <v>197</v>
      </c>
      <c r="Y87" s="105">
        <v>189</v>
      </c>
      <c r="Z87" s="105">
        <v>241</v>
      </c>
      <c r="AA87" s="105">
        <v>213</v>
      </c>
      <c r="AB87" s="105">
        <v>223</v>
      </c>
      <c r="AC87" s="106">
        <v>157</v>
      </c>
      <c r="AD87" s="15">
        <v>204.6</v>
      </c>
      <c r="AE87" s="15">
        <v>200.42857142857142</v>
      </c>
      <c r="AF87" s="189"/>
      <c r="AG87" s="190"/>
    </row>
    <row r="88" spans="1:33" x14ac:dyDescent="0.35">
      <c r="A88" s="131"/>
      <c r="B88" s="183">
        <v>0.80208299999999999</v>
      </c>
      <c r="C88" s="104">
        <v>84</v>
      </c>
      <c r="D88" s="105">
        <v>91</v>
      </c>
      <c r="E88" s="105">
        <v>84</v>
      </c>
      <c r="F88" s="105">
        <v>91</v>
      </c>
      <c r="G88" s="105">
        <v>81</v>
      </c>
      <c r="H88" s="105">
        <v>101</v>
      </c>
      <c r="I88" s="106">
        <v>79</v>
      </c>
      <c r="J88" s="15">
        <v>86.2</v>
      </c>
      <c r="K88" s="15">
        <v>87.285714285714292</v>
      </c>
      <c r="M88" s="104">
        <v>85</v>
      </c>
      <c r="N88" s="105">
        <v>100</v>
      </c>
      <c r="O88" s="105">
        <v>77</v>
      </c>
      <c r="P88" s="105">
        <v>113</v>
      </c>
      <c r="Q88" s="105">
        <v>93</v>
      </c>
      <c r="R88" s="105">
        <v>110</v>
      </c>
      <c r="S88" s="106">
        <v>69</v>
      </c>
      <c r="T88" s="15">
        <v>93.6</v>
      </c>
      <c r="U88" s="15">
        <v>92.428571428571431</v>
      </c>
      <c r="W88" s="104">
        <v>169</v>
      </c>
      <c r="X88" s="105">
        <v>191</v>
      </c>
      <c r="Y88" s="105">
        <v>161</v>
      </c>
      <c r="Z88" s="105">
        <v>204</v>
      </c>
      <c r="AA88" s="105">
        <v>174</v>
      </c>
      <c r="AB88" s="105">
        <v>211</v>
      </c>
      <c r="AC88" s="106">
        <v>148</v>
      </c>
      <c r="AD88" s="15">
        <v>179.8</v>
      </c>
      <c r="AE88" s="15">
        <v>179.71428571428572</v>
      </c>
      <c r="AF88" s="189"/>
      <c r="AG88" s="190"/>
    </row>
    <row r="89" spans="1:33" x14ac:dyDescent="0.35">
      <c r="A89" s="131"/>
      <c r="B89" s="183">
        <v>0.8125</v>
      </c>
      <c r="C89" s="104">
        <v>69</v>
      </c>
      <c r="D89" s="105">
        <v>75</v>
      </c>
      <c r="E89" s="105">
        <v>73</v>
      </c>
      <c r="F89" s="105">
        <v>93</v>
      </c>
      <c r="G89" s="105">
        <v>98</v>
      </c>
      <c r="H89" s="105">
        <v>97</v>
      </c>
      <c r="I89" s="106">
        <v>59</v>
      </c>
      <c r="J89" s="15">
        <v>81.599999999999994</v>
      </c>
      <c r="K89" s="15">
        <v>80.571428571428569</v>
      </c>
      <c r="M89" s="104">
        <v>90</v>
      </c>
      <c r="N89" s="105">
        <v>99</v>
      </c>
      <c r="O89" s="105">
        <v>93</v>
      </c>
      <c r="P89" s="105">
        <v>95</v>
      </c>
      <c r="Q89" s="105">
        <v>89</v>
      </c>
      <c r="R89" s="105">
        <v>98</v>
      </c>
      <c r="S89" s="106">
        <v>72</v>
      </c>
      <c r="T89" s="15">
        <v>93.2</v>
      </c>
      <c r="U89" s="15">
        <v>90.857142857142861</v>
      </c>
      <c r="W89" s="104">
        <v>159</v>
      </c>
      <c r="X89" s="105">
        <v>174</v>
      </c>
      <c r="Y89" s="105">
        <v>166</v>
      </c>
      <c r="Z89" s="105">
        <v>188</v>
      </c>
      <c r="AA89" s="105">
        <v>187</v>
      </c>
      <c r="AB89" s="105">
        <v>195</v>
      </c>
      <c r="AC89" s="106">
        <v>131</v>
      </c>
      <c r="AD89" s="15">
        <v>174.8</v>
      </c>
      <c r="AE89" s="15">
        <v>171.42857142857142</v>
      </c>
      <c r="AF89" s="189"/>
      <c r="AG89" s="190"/>
    </row>
    <row r="90" spans="1:33" x14ac:dyDescent="0.35">
      <c r="A90" s="131"/>
      <c r="B90" s="183">
        <v>0.82291700000000001</v>
      </c>
      <c r="C90" s="104">
        <v>72</v>
      </c>
      <c r="D90" s="105">
        <v>70</v>
      </c>
      <c r="E90" s="105">
        <v>59</v>
      </c>
      <c r="F90" s="105">
        <v>58</v>
      </c>
      <c r="G90" s="105">
        <v>105</v>
      </c>
      <c r="H90" s="105">
        <v>96</v>
      </c>
      <c r="I90" s="106">
        <v>69</v>
      </c>
      <c r="J90" s="15">
        <v>72.8</v>
      </c>
      <c r="K90" s="15">
        <v>75.571428571428569</v>
      </c>
      <c r="M90" s="104">
        <v>100</v>
      </c>
      <c r="N90" s="105">
        <v>76</v>
      </c>
      <c r="O90" s="105">
        <v>74</v>
      </c>
      <c r="P90" s="105">
        <v>90</v>
      </c>
      <c r="Q90" s="105">
        <v>80</v>
      </c>
      <c r="R90" s="105">
        <v>75</v>
      </c>
      <c r="S90" s="106">
        <v>72</v>
      </c>
      <c r="T90" s="15">
        <v>84</v>
      </c>
      <c r="U90" s="15">
        <v>81</v>
      </c>
      <c r="W90" s="104">
        <v>172</v>
      </c>
      <c r="X90" s="105">
        <v>146</v>
      </c>
      <c r="Y90" s="105">
        <v>133</v>
      </c>
      <c r="Z90" s="105">
        <v>148</v>
      </c>
      <c r="AA90" s="105">
        <v>185</v>
      </c>
      <c r="AB90" s="105">
        <v>171</v>
      </c>
      <c r="AC90" s="106">
        <v>141</v>
      </c>
      <c r="AD90" s="15">
        <v>156.80000000000001</v>
      </c>
      <c r="AE90" s="15">
        <v>156.57142857142858</v>
      </c>
      <c r="AF90" s="189"/>
      <c r="AG90" s="190"/>
    </row>
    <row r="91" spans="1:33" x14ac:dyDescent="0.35">
      <c r="A91" s="131"/>
      <c r="B91" s="183">
        <v>0.83333299999999999</v>
      </c>
      <c r="C91" s="104">
        <v>49</v>
      </c>
      <c r="D91" s="105">
        <v>51</v>
      </c>
      <c r="E91" s="105">
        <v>64</v>
      </c>
      <c r="F91" s="105">
        <v>64</v>
      </c>
      <c r="G91" s="105">
        <v>69</v>
      </c>
      <c r="H91" s="105">
        <v>94</v>
      </c>
      <c r="I91" s="106">
        <v>67</v>
      </c>
      <c r="J91" s="15">
        <v>59.4</v>
      </c>
      <c r="K91" s="15">
        <v>65.428571428571431</v>
      </c>
      <c r="M91" s="104">
        <v>56</v>
      </c>
      <c r="N91" s="105">
        <v>84</v>
      </c>
      <c r="O91" s="105">
        <v>73</v>
      </c>
      <c r="P91" s="105">
        <v>87</v>
      </c>
      <c r="Q91" s="105">
        <v>76</v>
      </c>
      <c r="R91" s="105">
        <v>94</v>
      </c>
      <c r="S91" s="106">
        <v>67</v>
      </c>
      <c r="T91" s="15">
        <v>75.2</v>
      </c>
      <c r="U91" s="15">
        <v>76.714285714285708</v>
      </c>
      <c r="W91" s="104">
        <v>105</v>
      </c>
      <c r="X91" s="105">
        <v>135</v>
      </c>
      <c r="Y91" s="105">
        <v>137</v>
      </c>
      <c r="Z91" s="105">
        <v>151</v>
      </c>
      <c r="AA91" s="105">
        <v>145</v>
      </c>
      <c r="AB91" s="105">
        <v>188</v>
      </c>
      <c r="AC91" s="106">
        <v>134</v>
      </c>
      <c r="AD91" s="15">
        <v>134.6</v>
      </c>
      <c r="AE91" s="15">
        <v>142.14285714285714</v>
      </c>
      <c r="AF91" s="189"/>
      <c r="AG91" s="190"/>
    </row>
    <row r="92" spans="1:33" x14ac:dyDescent="0.35">
      <c r="A92" s="131"/>
      <c r="B92" s="183">
        <v>0.84375</v>
      </c>
      <c r="C92" s="104">
        <v>57</v>
      </c>
      <c r="D92" s="105">
        <v>76</v>
      </c>
      <c r="E92" s="105">
        <v>64</v>
      </c>
      <c r="F92" s="105">
        <v>70</v>
      </c>
      <c r="G92" s="105">
        <v>83</v>
      </c>
      <c r="H92" s="105">
        <v>83</v>
      </c>
      <c r="I92" s="106">
        <v>53</v>
      </c>
      <c r="J92" s="15">
        <v>70</v>
      </c>
      <c r="K92" s="15">
        <v>69.428571428571431</v>
      </c>
      <c r="M92" s="104">
        <v>52</v>
      </c>
      <c r="N92" s="105">
        <v>68</v>
      </c>
      <c r="O92" s="105">
        <v>60</v>
      </c>
      <c r="P92" s="105">
        <v>70</v>
      </c>
      <c r="Q92" s="105">
        <v>98</v>
      </c>
      <c r="R92" s="105">
        <v>96</v>
      </c>
      <c r="S92" s="106">
        <v>59</v>
      </c>
      <c r="T92" s="15">
        <v>69.599999999999994</v>
      </c>
      <c r="U92" s="15">
        <v>71.857142857142861</v>
      </c>
      <c r="W92" s="104">
        <v>109</v>
      </c>
      <c r="X92" s="105">
        <v>144</v>
      </c>
      <c r="Y92" s="105">
        <v>124</v>
      </c>
      <c r="Z92" s="105">
        <v>140</v>
      </c>
      <c r="AA92" s="105">
        <v>181</v>
      </c>
      <c r="AB92" s="105">
        <v>179</v>
      </c>
      <c r="AC92" s="106">
        <v>112</v>
      </c>
      <c r="AD92" s="15">
        <v>139.6</v>
      </c>
      <c r="AE92" s="15">
        <v>141.28571428571428</v>
      </c>
      <c r="AF92" s="189"/>
      <c r="AG92" s="190"/>
    </row>
    <row r="93" spans="1:33" x14ac:dyDescent="0.35">
      <c r="A93" s="131"/>
      <c r="B93" s="183">
        <v>0.85416700000000001</v>
      </c>
      <c r="C93" s="104">
        <v>62</v>
      </c>
      <c r="D93" s="105">
        <v>53</v>
      </c>
      <c r="E93" s="105">
        <v>45</v>
      </c>
      <c r="F93" s="105">
        <v>57</v>
      </c>
      <c r="G93" s="105">
        <v>76</v>
      </c>
      <c r="H93" s="105">
        <v>87</v>
      </c>
      <c r="I93" s="106">
        <v>57</v>
      </c>
      <c r="J93" s="15">
        <v>58.6</v>
      </c>
      <c r="K93" s="15">
        <v>62.428571428571431</v>
      </c>
      <c r="M93" s="104">
        <v>56</v>
      </c>
      <c r="N93" s="105">
        <v>63</v>
      </c>
      <c r="O93" s="105">
        <v>40</v>
      </c>
      <c r="P93" s="105">
        <v>64</v>
      </c>
      <c r="Q93" s="105">
        <v>76</v>
      </c>
      <c r="R93" s="105">
        <v>82</v>
      </c>
      <c r="S93" s="106">
        <v>56</v>
      </c>
      <c r="T93" s="15">
        <v>59.8</v>
      </c>
      <c r="U93" s="15">
        <v>62.428571428571431</v>
      </c>
      <c r="W93" s="104">
        <v>118</v>
      </c>
      <c r="X93" s="105">
        <v>116</v>
      </c>
      <c r="Y93" s="105">
        <v>85</v>
      </c>
      <c r="Z93" s="105">
        <v>121</v>
      </c>
      <c r="AA93" s="105">
        <v>152</v>
      </c>
      <c r="AB93" s="105">
        <v>169</v>
      </c>
      <c r="AC93" s="106">
        <v>113</v>
      </c>
      <c r="AD93" s="15">
        <v>118.4</v>
      </c>
      <c r="AE93" s="15">
        <v>124.85714285714286</v>
      </c>
      <c r="AF93" s="189"/>
      <c r="AG93" s="190"/>
    </row>
    <row r="94" spans="1:33" x14ac:dyDescent="0.35">
      <c r="A94" s="131"/>
      <c r="B94" s="183">
        <v>0.86458299999999999</v>
      </c>
      <c r="C94" s="104">
        <v>49</v>
      </c>
      <c r="D94" s="105">
        <v>52</v>
      </c>
      <c r="E94" s="105">
        <v>40</v>
      </c>
      <c r="F94" s="105">
        <v>55</v>
      </c>
      <c r="G94" s="105">
        <v>46</v>
      </c>
      <c r="H94" s="105">
        <v>63</v>
      </c>
      <c r="I94" s="106">
        <v>42</v>
      </c>
      <c r="J94" s="15">
        <v>48.4</v>
      </c>
      <c r="K94" s="15">
        <v>49.571428571428569</v>
      </c>
      <c r="M94" s="104">
        <v>47</v>
      </c>
      <c r="N94" s="105">
        <v>69</v>
      </c>
      <c r="O94" s="105">
        <v>48</v>
      </c>
      <c r="P94" s="105">
        <v>56</v>
      </c>
      <c r="Q94" s="105">
        <v>61</v>
      </c>
      <c r="R94" s="105">
        <v>56</v>
      </c>
      <c r="S94" s="106">
        <v>45</v>
      </c>
      <c r="T94" s="15">
        <v>56.2</v>
      </c>
      <c r="U94" s="15">
        <v>54.571428571428569</v>
      </c>
      <c r="W94" s="104">
        <v>96</v>
      </c>
      <c r="X94" s="105">
        <v>121</v>
      </c>
      <c r="Y94" s="105">
        <v>88</v>
      </c>
      <c r="Z94" s="105">
        <v>111</v>
      </c>
      <c r="AA94" s="105">
        <v>107</v>
      </c>
      <c r="AB94" s="105">
        <v>119</v>
      </c>
      <c r="AC94" s="106">
        <v>87</v>
      </c>
      <c r="AD94" s="15">
        <v>104.6</v>
      </c>
      <c r="AE94" s="15">
        <v>104.14285714285714</v>
      </c>
      <c r="AF94" s="189"/>
      <c r="AG94" s="190"/>
    </row>
    <row r="95" spans="1:33" x14ac:dyDescent="0.35">
      <c r="A95" s="131"/>
      <c r="B95" s="183">
        <v>0.875</v>
      </c>
      <c r="C95" s="104">
        <v>47</v>
      </c>
      <c r="D95" s="105">
        <v>55</v>
      </c>
      <c r="E95" s="105">
        <v>46</v>
      </c>
      <c r="F95" s="105">
        <v>49</v>
      </c>
      <c r="G95" s="105">
        <v>57</v>
      </c>
      <c r="H95" s="105">
        <v>47</v>
      </c>
      <c r="I95" s="106">
        <v>48</v>
      </c>
      <c r="J95" s="15">
        <v>50.8</v>
      </c>
      <c r="K95" s="15">
        <v>49.857142857142854</v>
      </c>
      <c r="M95" s="104">
        <v>60</v>
      </c>
      <c r="N95" s="105">
        <v>56</v>
      </c>
      <c r="O95" s="105">
        <v>60</v>
      </c>
      <c r="P95" s="105">
        <v>65</v>
      </c>
      <c r="Q95" s="105">
        <v>60</v>
      </c>
      <c r="R95" s="105">
        <v>68</v>
      </c>
      <c r="S95" s="106">
        <v>54</v>
      </c>
      <c r="T95" s="15">
        <v>60.2</v>
      </c>
      <c r="U95" s="15">
        <v>60.428571428571431</v>
      </c>
      <c r="W95" s="104">
        <v>107</v>
      </c>
      <c r="X95" s="105">
        <v>111</v>
      </c>
      <c r="Y95" s="105">
        <v>106</v>
      </c>
      <c r="Z95" s="105">
        <v>114</v>
      </c>
      <c r="AA95" s="105">
        <v>117</v>
      </c>
      <c r="AB95" s="105">
        <v>115</v>
      </c>
      <c r="AC95" s="106">
        <v>102</v>
      </c>
      <c r="AD95" s="15">
        <v>111</v>
      </c>
      <c r="AE95" s="15">
        <v>110.28571428571429</v>
      </c>
      <c r="AF95" s="189"/>
      <c r="AG95" s="190"/>
    </row>
    <row r="96" spans="1:33" x14ac:dyDescent="0.35">
      <c r="A96" s="131"/>
      <c r="B96" s="183">
        <v>0.88541700000000001</v>
      </c>
      <c r="C96" s="104">
        <v>35</v>
      </c>
      <c r="D96" s="105">
        <v>43</v>
      </c>
      <c r="E96" s="105">
        <v>49</v>
      </c>
      <c r="F96" s="105">
        <v>42</v>
      </c>
      <c r="G96" s="105">
        <v>50</v>
      </c>
      <c r="H96" s="105">
        <v>62</v>
      </c>
      <c r="I96" s="106">
        <v>39</v>
      </c>
      <c r="J96" s="15">
        <v>43.8</v>
      </c>
      <c r="K96" s="15">
        <v>45.714285714285715</v>
      </c>
      <c r="M96" s="104">
        <v>48</v>
      </c>
      <c r="N96" s="105">
        <v>55</v>
      </c>
      <c r="O96" s="105">
        <v>55</v>
      </c>
      <c r="P96" s="105">
        <v>66</v>
      </c>
      <c r="Q96" s="105">
        <v>72</v>
      </c>
      <c r="R96" s="105">
        <v>60</v>
      </c>
      <c r="S96" s="106">
        <v>20</v>
      </c>
      <c r="T96" s="15">
        <v>59.2</v>
      </c>
      <c r="U96" s="15">
        <v>53.714285714285715</v>
      </c>
      <c r="W96" s="104">
        <v>83</v>
      </c>
      <c r="X96" s="105">
        <v>98</v>
      </c>
      <c r="Y96" s="105">
        <v>104</v>
      </c>
      <c r="Z96" s="105">
        <v>108</v>
      </c>
      <c r="AA96" s="105">
        <v>122</v>
      </c>
      <c r="AB96" s="105">
        <v>122</v>
      </c>
      <c r="AC96" s="106">
        <v>59</v>
      </c>
      <c r="AD96" s="15">
        <v>103</v>
      </c>
      <c r="AE96" s="15">
        <v>99.428571428571431</v>
      </c>
      <c r="AF96" s="189"/>
      <c r="AG96" s="190"/>
    </row>
    <row r="97" spans="1:33" x14ac:dyDescent="0.35">
      <c r="A97" s="131"/>
      <c r="B97" s="183">
        <v>0.89583299999999999</v>
      </c>
      <c r="C97" s="104">
        <v>30</v>
      </c>
      <c r="D97" s="105">
        <v>46</v>
      </c>
      <c r="E97" s="105">
        <v>38</v>
      </c>
      <c r="F97" s="105">
        <v>33</v>
      </c>
      <c r="G97" s="105">
        <v>47</v>
      </c>
      <c r="H97" s="105">
        <v>70</v>
      </c>
      <c r="I97" s="106">
        <v>27</v>
      </c>
      <c r="J97" s="15">
        <v>38.799999999999997</v>
      </c>
      <c r="K97" s="15">
        <v>41.571428571428569</v>
      </c>
      <c r="M97" s="104">
        <v>45</v>
      </c>
      <c r="N97" s="105">
        <v>42</v>
      </c>
      <c r="O97" s="105">
        <v>50</v>
      </c>
      <c r="P97" s="105">
        <v>37</v>
      </c>
      <c r="Q97" s="105">
        <v>59</v>
      </c>
      <c r="R97" s="105">
        <v>71</v>
      </c>
      <c r="S97" s="106">
        <v>33</v>
      </c>
      <c r="T97" s="15">
        <v>46.6</v>
      </c>
      <c r="U97" s="15">
        <v>48.142857142857146</v>
      </c>
      <c r="W97" s="104">
        <v>75</v>
      </c>
      <c r="X97" s="105">
        <v>88</v>
      </c>
      <c r="Y97" s="105">
        <v>88</v>
      </c>
      <c r="Z97" s="105">
        <v>70</v>
      </c>
      <c r="AA97" s="105">
        <v>106</v>
      </c>
      <c r="AB97" s="105">
        <v>141</v>
      </c>
      <c r="AC97" s="106">
        <v>60</v>
      </c>
      <c r="AD97" s="15">
        <v>85.4</v>
      </c>
      <c r="AE97" s="15">
        <v>89.714285714285708</v>
      </c>
      <c r="AF97" s="189"/>
      <c r="AG97" s="190"/>
    </row>
    <row r="98" spans="1:33" x14ac:dyDescent="0.35">
      <c r="A98" s="131"/>
      <c r="B98" s="183">
        <v>0.90625</v>
      </c>
      <c r="C98" s="104">
        <v>36</v>
      </c>
      <c r="D98" s="105">
        <v>41</v>
      </c>
      <c r="E98" s="105">
        <v>46</v>
      </c>
      <c r="F98" s="105">
        <v>41</v>
      </c>
      <c r="G98" s="105">
        <v>42</v>
      </c>
      <c r="H98" s="105">
        <v>71</v>
      </c>
      <c r="I98" s="106">
        <v>25</v>
      </c>
      <c r="J98" s="15">
        <v>41.2</v>
      </c>
      <c r="K98" s="15">
        <v>43.142857142857146</v>
      </c>
      <c r="M98" s="104">
        <v>43</v>
      </c>
      <c r="N98" s="105">
        <v>33</v>
      </c>
      <c r="O98" s="105">
        <v>42</v>
      </c>
      <c r="P98" s="105">
        <v>51</v>
      </c>
      <c r="Q98" s="105">
        <v>60</v>
      </c>
      <c r="R98" s="105">
        <v>82</v>
      </c>
      <c r="S98" s="106">
        <v>44</v>
      </c>
      <c r="T98" s="15">
        <v>45.8</v>
      </c>
      <c r="U98" s="15">
        <v>50.714285714285715</v>
      </c>
      <c r="W98" s="104">
        <v>79</v>
      </c>
      <c r="X98" s="105">
        <v>74</v>
      </c>
      <c r="Y98" s="105">
        <v>88</v>
      </c>
      <c r="Z98" s="105">
        <v>92</v>
      </c>
      <c r="AA98" s="105">
        <v>102</v>
      </c>
      <c r="AB98" s="105">
        <v>153</v>
      </c>
      <c r="AC98" s="106">
        <v>69</v>
      </c>
      <c r="AD98" s="15">
        <v>87</v>
      </c>
      <c r="AE98" s="15">
        <v>93.857142857142861</v>
      </c>
      <c r="AF98" s="189"/>
      <c r="AG98" s="190"/>
    </row>
    <row r="99" spans="1:33" x14ac:dyDescent="0.35">
      <c r="A99" s="131"/>
      <c r="B99" s="183">
        <v>0.91666700000000001</v>
      </c>
      <c r="C99" s="104">
        <v>39</v>
      </c>
      <c r="D99" s="105">
        <v>34</v>
      </c>
      <c r="E99" s="105">
        <v>35</v>
      </c>
      <c r="F99" s="105">
        <v>52</v>
      </c>
      <c r="G99" s="105">
        <v>57</v>
      </c>
      <c r="H99" s="105">
        <v>52</v>
      </c>
      <c r="I99" s="106">
        <v>44</v>
      </c>
      <c r="J99" s="15">
        <v>43.4</v>
      </c>
      <c r="K99" s="15">
        <v>44.714285714285715</v>
      </c>
      <c r="M99" s="104">
        <v>36</v>
      </c>
      <c r="N99" s="105">
        <v>44</v>
      </c>
      <c r="O99" s="105">
        <v>63</v>
      </c>
      <c r="P99" s="105">
        <v>60</v>
      </c>
      <c r="Q99" s="105">
        <v>58</v>
      </c>
      <c r="R99" s="105">
        <v>53</v>
      </c>
      <c r="S99" s="106">
        <v>28</v>
      </c>
      <c r="T99" s="15">
        <v>52.2</v>
      </c>
      <c r="U99" s="15">
        <v>48.857142857142854</v>
      </c>
      <c r="W99" s="104">
        <v>75</v>
      </c>
      <c r="X99" s="105">
        <v>78</v>
      </c>
      <c r="Y99" s="105">
        <v>98</v>
      </c>
      <c r="Z99" s="105">
        <v>112</v>
      </c>
      <c r="AA99" s="105">
        <v>115</v>
      </c>
      <c r="AB99" s="105">
        <v>105</v>
      </c>
      <c r="AC99" s="106">
        <v>72</v>
      </c>
      <c r="AD99" s="15">
        <v>95.6</v>
      </c>
      <c r="AE99" s="15">
        <v>93.571428571428569</v>
      </c>
      <c r="AF99" s="189"/>
      <c r="AG99" s="190"/>
    </row>
    <row r="100" spans="1:33" x14ac:dyDescent="0.35">
      <c r="A100" s="131"/>
      <c r="B100" s="183">
        <v>0.92708299999999999</v>
      </c>
      <c r="C100" s="104">
        <v>30</v>
      </c>
      <c r="D100" s="105">
        <v>34</v>
      </c>
      <c r="E100" s="105">
        <v>34</v>
      </c>
      <c r="F100" s="105">
        <v>35</v>
      </c>
      <c r="G100" s="105">
        <v>43</v>
      </c>
      <c r="H100" s="105">
        <v>52</v>
      </c>
      <c r="I100" s="106">
        <v>34</v>
      </c>
      <c r="J100" s="15">
        <v>35.200000000000003</v>
      </c>
      <c r="K100" s="15">
        <v>37.428571428571431</v>
      </c>
      <c r="M100" s="104">
        <v>48</v>
      </c>
      <c r="N100" s="105">
        <v>40</v>
      </c>
      <c r="O100" s="105">
        <v>71</v>
      </c>
      <c r="P100" s="105">
        <v>61</v>
      </c>
      <c r="Q100" s="105">
        <v>59</v>
      </c>
      <c r="R100" s="105">
        <v>60</v>
      </c>
      <c r="S100" s="106">
        <v>36</v>
      </c>
      <c r="T100" s="15">
        <v>55.8</v>
      </c>
      <c r="U100" s="15">
        <v>53.571428571428569</v>
      </c>
      <c r="W100" s="104">
        <v>78</v>
      </c>
      <c r="X100" s="105">
        <v>74</v>
      </c>
      <c r="Y100" s="105">
        <v>105</v>
      </c>
      <c r="Z100" s="105">
        <v>96</v>
      </c>
      <c r="AA100" s="105">
        <v>102</v>
      </c>
      <c r="AB100" s="105">
        <v>112</v>
      </c>
      <c r="AC100" s="106">
        <v>70</v>
      </c>
      <c r="AD100" s="15">
        <v>91</v>
      </c>
      <c r="AE100" s="15">
        <v>91</v>
      </c>
      <c r="AF100" s="189"/>
      <c r="AG100" s="190"/>
    </row>
    <row r="101" spans="1:33" x14ac:dyDescent="0.35">
      <c r="A101" s="131"/>
      <c r="B101" s="183">
        <v>0.9375</v>
      </c>
      <c r="C101" s="104">
        <v>26</v>
      </c>
      <c r="D101" s="105">
        <v>45</v>
      </c>
      <c r="E101" s="105">
        <v>29</v>
      </c>
      <c r="F101" s="105">
        <v>36</v>
      </c>
      <c r="G101" s="105">
        <v>41</v>
      </c>
      <c r="H101" s="105">
        <v>44</v>
      </c>
      <c r="I101" s="106">
        <v>26</v>
      </c>
      <c r="J101" s="15">
        <v>35.4</v>
      </c>
      <c r="K101" s="15">
        <v>35.285714285714285</v>
      </c>
      <c r="M101" s="104">
        <v>45</v>
      </c>
      <c r="N101" s="105">
        <v>35</v>
      </c>
      <c r="O101" s="105">
        <v>39</v>
      </c>
      <c r="P101" s="105">
        <v>46</v>
      </c>
      <c r="Q101" s="105">
        <v>60</v>
      </c>
      <c r="R101" s="105">
        <v>59</v>
      </c>
      <c r="S101" s="106">
        <v>30</v>
      </c>
      <c r="T101" s="15">
        <v>45</v>
      </c>
      <c r="U101" s="15">
        <v>44.857142857142854</v>
      </c>
      <c r="W101" s="104">
        <v>71</v>
      </c>
      <c r="X101" s="105">
        <v>80</v>
      </c>
      <c r="Y101" s="105">
        <v>68</v>
      </c>
      <c r="Z101" s="105">
        <v>82</v>
      </c>
      <c r="AA101" s="105">
        <v>101</v>
      </c>
      <c r="AB101" s="105">
        <v>103</v>
      </c>
      <c r="AC101" s="106">
        <v>56</v>
      </c>
      <c r="AD101" s="15">
        <v>80.400000000000006</v>
      </c>
      <c r="AE101" s="15">
        <v>80.142857142857139</v>
      </c>
      <c r="AF101" s="189"/>
      <c r="AG101" s="190"/>
    </row>
    <row r="102" spans="1:33" x14ac:dyDescent="0.35">
      <c r="A102" s="131"/>
      <c r="B102" s="183">
        <v>0.94791700000000001</v>
      </c>
      <c r="C102" s="104">
        <v>21</v>
      </c>
      <c r="D102" s="105">
        <v>23</v>
      </c>
      <c r="E102" s="105">
        <v>31</v>
      </c>
      <c r="F102" s="105">
        <v>26</v>
      </c>
      <c r="G102" s="105">
        <v>39</v>
      </c>
      <c r="H102" s="105">
        <v>43</v>
      </c>
      <c r="I102" s="106">
        <v>17</v>
      </c>
      <c r="J102" s="15">
        <v>28</v>
      </c>
      <c r="K102" s="15">
        <v>28.571428571428573</v>
      </c>
      <c r="M102" s="104">
        <v>27</v>
      </c>
      <c r="N102" s="105">
        <v>36</v>
      </c>
      <c r="O102" s="105">
        <v>26</v>
      </c>
      <c r="P102" s="105">
        <v>24</v>
      </c>
      <c r="Q102" s="105">
        <v>36</v>
      </c>
      <c r="R102" s="105">
        <v>45</v>
      </c>
      <c r="S102" s="106">
        <v>23</v>
      </c>
      <c r="T102" s="15">
        <v>29.8</v>
      </c>
      <c r="U102" s="15">
        <v>31</v>
      </c>
      <c r="W102" s="104">
        <v>48</v>
      </c>
      <c r="X102" s="105">
        <v>59</v>
      </c>
      <c r="Y102" s="105">
        <v>57</v>
      </c>
      <c r="Z102" s="105">
        <v>50</v>
      </c>
      <c r="AA102" s="105">
        <v>75</v>
      </c>
      <c r="AB102" s="105">
        <v>88</v>
      </c>
      <c r="AC102" s="106">
        <v>40</v>
      </c>
      <c r="AD102" s="15">
        <v>57.8</v>
      </c>
      <c r="AE102" s="15">
        <v>59.571428571428569</v>
      </c>
      <c r="AF102" s="189"/>
      <c r="AG102" s="190"/>
    </row>
    <row r="103" spans="1:33" x14ac:dyDescent="0.35">
      <c r="A103" s="131"/>
      <c r="B103" s="183">
        <v>0.95833299999999999</v>
      </c>
      <c r="C103" s="104">
        <v>20</v>
      </c>
      <c r="D103" s="105">
        <v>15</v>
      </c>
      <c r="E103" s="105">
        <v>25</v>
      </c>
      <c r="F103" s="105">
        <v>13</v>
      </c>
      <c r="G103" s="105">
        <v>37</v>
      </c>
      <c r="H103" s="105">
        <v>40</v>
      </c>
      <c r="I103" s="106">
        <v>16</v>
      </c>
      <c r="J103" s="15">
        <v>22</v>
      </c>
      <c r="K103" s="15">
        <v>23.714285714285715</v>
      </c>
      <c r="M103" s="104">
        <v>19</v>
      </c>
      <c r="N103" s="105">
        <v>16</v>
      </c>
      <c r="O103" s="105">
        <v>24</v>
      </c>
      <c r="P103" s="105">
        <v>41</v>
      </c>
      <c r="Q103" s="105">
        <v>46</v>
      </c>
      <c r="R103" s="105">
        <v>34</v>
      </c>
      <c r="S103" s="106">
        <v>18</v>
      </c>
      <c r="T103" s="15">
        <v>29.2</v>
      </c>
      <c r="U103" s="15">
        <v>28.285714285714285</v>
      </c>
      <c r="W103" s="104">
        <v>39</v>
      </c>
      <c r="X103" s="105">
        <v>31</v>
      </c>
      <c r="Y103" s="105">
        <v>49</v>
      </c>
      <c r="Z103" s="105">
        <v>54</v>
      </c>
      <c r="AA103" s="105">
        <v>83</v>
      </c>
      <c r="AB103" s="105">
        <v>74</v>
      </c>
      <c r="AC103" s="106">
        <v>34</v>
      </c>
      <c r="AD103" s="15">
        <v>51.2</v>
      </c>
      <c r="AE103" s="15">
        <v>52</v>
      </c>
      <c r="AF103" s="189"/>
      <c r="AG103" s="190"/>
    </row>
    <row r="104" spans="1:33" x14ac:dyDescent="0.35">
      <c r="A104" s="131"/>
      <c r="B104" s="183">
        <v>0.96875</v>
      </c>
      <c r="C104" s="104">
        <v>12</v>
      </c>
      <c r="D104" s="105">
        <v>25</v>
      </c>
      <c r="E104" s="105">
        <v>26</v>
      </c>
      <c r="F104" s="105">
        <v>21</v>
      </c>
      <c r="G104" s="105">
        <v>36</v>
      </c>
      <c r="H104" s="105">
        <v>33</v>
      </c>
      <c r="I104" s="106">
        <v>17</v>
      </c>
      <c r="J104" s="15">
        <v>24</v>
      </c>
      <c r="K104" s="15">
        <v>24.285714285714285</v>
      </c>
      <c r="M104" s="104">
        <v>21</v>
      </c>
      <c r="N104" s="105">
        <v>24</v>
      </c>
      <c r="O104" s="105">
        <v>31</v>
      </c>
      <c r="P104" s="105">
        <v>31</v>
      </c>
      <c r="Q104" s="105">
        <v>22</v>
      </c>
      <c r="R104" s="105">
        <v>47</v>
      </c>
      <c r="S104" s="106">
        <v>28</v>
      </c>
      <c r="T104" s="15">
        <v>25.8</v>
      </c>
      <c r="U104" s="15">
        <v>29.142857142857142</v>
      </c>
      <c r="W104" s="104">
        <v>33</v>
      </c>
      <c r="X104" s="105">
        <v>49</v>
      </c>
      <c r="Y104" s="105">
        <v>57</v>
      </c>
      <c r="Z104" s="105">
        <v>52</v>
      </c>
      <c r="AA104" s="105">
        <v>58</v>
      </c>
      <c r="AB104" s="105">
        <v>80</v>
      </c>
      <c r="AC104" s="106">
        <v>45</v>
      </c>
      <c r="AD104" s="15">
        <v>49.8</v>
      </c>
      <c r="AE104" s="15">
        <v>53.428571428571431</v>
      </c>
      <c r="AF104" s="189"/>
      <c r="AG104" s="190"/>
    </row>
    <row r="105" spans="1:33" x14ac:dyDescent="0.35">
      <c r="A105" s="131"/>
      <c r="B105" s="183">
        <v>0.97916700000000001</v>
      </c>
      <c r="C105" s="104">
        <v>14</v>
      </c>
      <c r="D105" s="105">
        <v>21</v>
      </c>
      <c r="E105" s="105">
        <v>19</v>
      </c>
      <c r="F105" s="105">
        <v>19</v>
      </c>
      <c r="G105" s="105">
        <v>40</v>
      </c>
      <c r="H105" s="105">
        <v>29</v>
      </c>
      <c r="I105" s="106">
        <v>11</v>
      </c>
      <c r="J105" s="15">
        <v>22.6</v>
      </c>
      <c r="K105" s="15">
        <v>21.857142857142858</v>
      </c>
      <c r="M105" s="104">
        <v>16</v>
      </c>
      <c r="N105" s="105">
        <v>19</v>
      </c>
      <c r="O105" s="105">
        <v>22</v>
      </c>
      <c r="P105" s="105">
        <v>18</v>
      </c>
      <c r="Q105" s="105">
        <v>41</v>
      </c>
      <c r="R105" s="105">
        <v>53</v>
      </c>
      <c r="S105" s="106">
        <v>21</v>
      </c>
      <c r="T105" s="15">
        <v>23.2</v>
      </c>
      <c r="U105" s="15">
        <v>27.142857142857142</v>
      </c>
      <c r="W105" s="104">
        <v>30</v>
      </c>
      <c r="X105" s="105">
        <v>40</v>
      </c>
      <c r="Y105" s="105">
        <v>41</v>
      </c>
      <c r="Z105" s="105">
        <v>37</v>
      </c>
      <c r="AA105" s="105">
        <v>81</v>
      </c>
      <c r="AB105" s="105">
        <v>82</v>
      </c>
      <c r="AC105" s="106">
        <v>32</v>
      </c>
      <c r="AD105" s="15">
        <v>45.8</v>
      </c>
      <c r="AE105" s="15">
        <v>49</v>
      </c>
      <c r="AF105" s="189"/>
      <c r="AG105" s="190"/>
    </row>
    <row r="106" spans="1:33" x14ac:dyDescent="0.35">
      <c r="A106" s="131"/>
      <c r="B106" s="183">
        <v>0.98958299999999999</v>
      </c>
      <c r="C106" s="107">
        <v>11</v>
      </c>
      <c r="D106" s="108">
        <v>15</v>
      </c>
      <c r="E106" s="108">
        <v>15</v>
      </c>
      <c r="F106" s="108">
        <v>20</v>
      </c>
      <c r="G106" s="108">
        <v>32</v>
      </c>
      <c r="H106" s="108">
        <v>38</v>
      </c>
      <c r="I106" s="109">
        <v>14</v>
      </c>
      <c r="J106" s="15">
        <v>18.600000000000001</v>
      </c>
      <c r="K106" s="15">
        <v>20.714285714285715</v>
      </c>
      <c r="M106" s="107">
        <v>7</v>
      </c>
      <c r="N106" s="108">
        <v>10</v>
      </c>
      <c r="O106" s="108">
        <v>12</v>
      </c>
      <c r="P106" s="108">
        <v>13</v>
      </c>
      <c r="Q106" s="108">
        <v>35</v>
      </c>
      <c r="R106" s="108">
        <v>38</v>
      </c>
      <c r="S106" s="109">
        <v>20</v>
      </c>
      <c r="T106" s="15">
        <v>15.4</v>
      </c>
      <c r="U106" s="15">
        <v>19.285714285714285</v>
      </c>
      <c r="W106" s="107">
        <v>18</v>
      </c>
      <c r="X106" s="108">
        <v>25</v>
      </c>
      <c r="Y106" s="108">
        <v>27</v>
      </c>
      <c r="Z106" s="108">
        <v>33</v>
      </c>
      <c r="AA106" s="108">
        <v>67</v>
      </c>
      <c r="AB106" s="108">
        <v>76</v>
      </c>
      <c r="AC106" s="109">
        <v>34</v>
      </c>
      <c r="AD106" s="15">
        <v>34</v>
      </c>
      <c r="AE106" s="15">
        <v>40</v>
      </c>
      <c r="AF106" s="189"/>
      <c r="AG106" s="190"/>
    </row>
    <row r="107" spans="1:33" x14ac:dyDescent="0.35">
      <c r="A107" s="131"/>
      <c r="B107" s="229" t="s">
        <v>57</v>
      </c>
      <c r="C107" s="230">
        <v>5074</v>
      </c>
      <c r="D107" s="231">
        <v>5088</v>
      </c>
      <c r="E107" s="231">
        <v>5443</v>
      </c>
      <c r="F107" s="231">
        <v>5540</v>
      </c>
      <c r="G107" s="231">
        <v>5565</v>
      </c>
      <c r="H107" s="231">
        <v>4962</v>
      </c>
      <c r="I107" s="232">
        <v>3663</v>
      </c>
      <c r="J107" s="233">
        <v>5342.0000000000018</v>
      </c>
      <c r="K107" s="233">
        <v>5047.8571428571422</v>
      </c>
      <c r="L107" s="4"/>
      <c r="M107" s="230">
        <v>4596</v>
      </c>
      <c r="N107" s="231">
        <v>4802</v>
      </c>
      <c r="O107" s="231">
        <v>4855</v>
      </c>
      <c r="P107" s="231">
        <v>4700</v>
      </c>
      <c r="Q107" s="231">
        <v>4810</v>
      </c>
      <c r="R107" s="231">
        <v>3839</v>
      </c>
      <c r="S107" s="232">
        <v>3089</v>
      </c>
      <c r="T107" s="233">
        <v>4752.5999999999985</v>
      </c>
      <c r="U107" s="233">
        <v>4384.4285714285716</v>
      </c>
      <c r="V107" s="4"/>
      <c r="W107" s="230">
        <v>9670</v>
      </c>
      <c r="X107" s="231">
        <v>9890</v>
      </c>
      <c r="Y107" s="231">
        <v>10298</v>
      </c>
      <c r="Z107" s="231">
        <v>10240</v>
      </c>
      <c r="AA107" s="231">
        <v>10375</v>
      </c>
      <c r="AB107" s="231">
        <v>8801</v>
      </c>
      <c r="AC107" s="232">
        <v>6752</v>
      </c>
      <c r="AD107" s="233">
        <v>10094.6</v>
      </c>
      <c r="AE107" s="233">
        <v>9432.2857142857174</v>
      </c>
    </row>
    <row r="108" spans="1:33" x14ac:dyDescent="0.35">
      <c r="A108" s="131"/>
      <c r="B108" s="234" t="s">
        <v>58</v>
      </c>
      <c r="C108" s="235">
        <v>5971</v>
      </c>
      <c r="D108" s="236">
        <v>6073</v>
      </c>
      <c r="E108" s="236">
        <v>6398</v>
      </c>
      <c r="F108" s="236">
        <v>6556</v>
      </c>
      <c r="G108" s="236">
        <v>6643</v>
      </c>
      <c r="H108" s="236">
        <v>6034</v>
      </c>
      <c r="I108" s="237">
        <v>4347</v>
      </c>
      <c r="J108" s="238">
        <v>6328.2000000000016</v>
      </c>
      <c r="K108" s="238">
        <v>6003.142857142856</v>
      </c>
      <c r="L108" s="4"/>
      <c r="M108" s="235">
        <v>5445</v>
      </c>
      <c r="N108" s="236">
        <v>5721</v>
      </c>
      <c r="O108" s="236">
        <v>5692</v>
      </c>
      <c r="P108" s="236">
        <v>5687</v>
      </c>
      <c r="Q108" s="236">
        <v>5812</v>
      </c>
      <c r="R108" s="236">
        <v>4857</v>
      </c>
      <c r="S108" s="237">
        <v>3785</v>
      </c>
      <c r="T108" s="238">
        <v>5671.3999999999987</v>
      </c>
      <c r="U108" s="238">
        <v>5285.5714285714284</v>
      </c>
      <c r="V108" s="4"/>
      <c r="W108" s="235">
        <v>11416</v>
      </c>
      <c r="X108" s="236">
        <v>11794</v>
      </c>
      <c r="Y108" s="236">
        <v>12090</v>
      </c>
      <c r="Z108" s="236">
        <v>12243</v>
      </c>
      <c r="AA108" s="236">
        <v>12455</v>
      </c>
      <c r="AB108" s="236">
        <v>10891</v>
      </c>
      <c r="AC108" s="237">
        <v>8132</v>
      </c>
      <c r="AD108" s="238">
        <v>11999.599999999997</v>
      </c>
      <c r="AE108" s="238">
        <v>11288.714285714286</v>
      </c>
    </row>
    <row r="109" spans="1:33" x14ac:dyDescent="0.35">
      <c r="A109" s="131"/>
      <c r="B109" s="239" t="s">
        <v>59</v>
      </c>
      <c r="C109" s="240">
        <v>6144</v>
      </c>
      <c r="D109" s="241">
        <v>6285</v>
      </c>
      <c r="E109" s="241">
        <v>6612</v>
      </c>
      <c r="F109" s="241">
        <v>6778</v>
      </c>
      <c r="G109" s="241">
        <v>6968</v>
      </c>
      <c r="H109" s="241">
        <v>6365</v>
      </c>
      <c r="I109" s="242">
        <v>4526</v>
      </c>
      <c r="J109" s="243">
        <v>6557.4000000000015</v>
      </c>
      <c r="K109" s="243">
        <v>6239.7142857142844</v>
      </c>
      <c r="L109" s="4"/>
      <c r="M109" s="240">
        <v>5664</v>
      </c>
      <c r="N109" s="241">
        <v>5945</v>
      </c>
      <c r="O109" s="241">
        <v>5980</v>
      </c>
      <c r="P109" s="241">
        <v>5981</v>
      </c>
      <c r="Q109" s="241">
        <v>6169</v>
      </c>
      <c r="R109" s="241">
        <v>5246</v>
      </c>
      <c r="S109" s="242">
        <v>3989</v>
      </c>
      <c r="T109" s="243">
        <v>5947.7999999999984</v>
      </c>
      <c r="U109" s="243">
        <v>5567.7142857142862</v>
      </c>
      <c r="V109" s="4"/>
      <c r="W109" s="240">
        <v>11808</v>
      </c>
      <c r="X109" s="241">
        <v>12230</v>
      </c>
      <c r="Y109" s="241">
        <v>12592</v>
      </c>
      <c r="Z109" s="241">
        <v>12759</v>
      </c>
      <c r="AA109" s="241">
        <v>13137</v>
      </c>
      <c r="AB109" s="241">
        <v>11611</v>
      </c>
      <c r="AC109" s="242">
        <v>8515</v>
      </c>
      <c r="AD109" s="243">
        <v>12505.199999999995</v>
      </c>
      <c r="AE109" s="243">
        <v>11807.428571428572</v>
      </c>
    </row>
    <row r="110" spans="1:33" x14ac:dyDescent="0.35">
      <c r="A110" s="131"/>
      <c r="B110" s="244" t="s">
        <v>60</v>
      </c>
      <c r="C110" s="245">
        <v>6310</v>
      </c>
      <c r="D110" s="246">
        <v>6435</v>
      </c>
      <c r="E110" s="246">
        <v>6770</v>
      </c>
      <c r="F110" s="246">
        <v>6932</v>
      </c>
      <c r="G110" s="246">
        <v>7131</v>
      </c>
      <c r="H110" s="246">
        <v>6581</v>
      </c>
      <c r="I110" s="247">
        <v>4778</v>
      </c>
      <c r="J110" s="248">
        <v>6715.6000000000013</v>
      </c>
      <c r="K110" s="248">
        <v>6419.5714285714275</v>
      </c>
      <c r="L110" s="4"/>
      <c r="M110" s="245">
        <v>5807</v>
      </c>
      <c r="N110" s="246">
        <v>6058</v>
      </c>
      <c r="O110" s="246">
        <v>6117</v>
      </c>
      <c r="P110" s="246">
        <v>6098</v>
      </c>
      <c r="Q110" s="246">
        <v>6301</v>
      </c>
      <c r="R110" s="246">
        <v>5446</v>
      </c>
      <c r="S110" s="247">
        <v>4258</v>
      </c>
      <c r="T110" s="248">
        <v>6076.199999999998</v>
      </c>
      <c r="U110" s="248">
        <v>5726.4285714285716</v>
      </c>
      <c r="V110" s="4"/>
      <c r="W110" s="245">
        <v>12117</v>
      </c>
      <c r="X110" s="246">
        <v>12493</v>
      </c>
      <c r="Y110" s="246">
        <v>12887</v>
      </c>
      <c r="Z110" s="246">
        <v>13030</v>
      </c>
      <c r="AA110" s="246">
        <v>13432</v>
      </c>
      <c r="AB110" s="246">
        <v>12027</v>
      </c>
      <c r="AC110" s="247">
        <v>9036</v>
      </c>
      <c r="AD110" s="248">
        <v>12791.799999999997</v>
      </c>
      <c r="AE110" s="248">
        <v>12146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6" t="s">
        <v>71</v>
      </c>
      <c r="D113" s="537"/>
      <c r="E113" s="537"/>
      <c r="F113" s="537"/>
      <c r="G113" s="537"/>
      <c r="H113" s="537"/>
      <c r="I113" s="537"/>
      <c r="J113" s="537"/>
      <c r="K113" s="538"/>
      <c r="M113" s="536" t="s">
        <v>124</v>
      </c>
      <c r="N113" s="537"/>
      <c r="O113" s="537"/>
      <c r="P113" s="537"/>
      <c r="Q113" s="537"/>
      <c r="R113" s="537"/>
      <c r="S113" s="537"/>
      <c r="T113" s="537"/>
      <c r="U113" s="538"/>
      <c r="W113" s="536" t="s">
        <v>15</v>
      </c>
      <c r="X113" s="537"/>
      <c r="Y113" s="537"/>
      <c r="Z113" s="537"/>
      <c r="AA113" s="537"/>
      <c r="AB113" s="537"/>
      <c r="AC113" s="537"/>
      <c r="AD113" s="537"/>
      <c r="AE113" s="538"/>
      <c r="AG113" s="137"/>
      <c r="AH113" s="536" t="s">
        <v>71</v>
      </c>
      <c r="AI113" s="537"/>
      <c r="AJ113" s="537"/>
      <c r="AK113" s="537"/>
      <c r="AL113" s="537"/>
      <c r="AM113" s="537"/>
      <c r="AN113" s="537"/>
      <c r="AO113" s="537"/>
      <c r="AP113" s="538"/>
      <c r="AR113" s="536" t="s">
        <v>124</v>
      </c>
      <c r="AS113" s="537"/>
      <c r="AT113" s="537"/>
      <c r="AU113" s="537"/>
      <c r="AV113" s="537"/>
      <c r="AW113" s="537"/>
      <c r="AX113" s="537"/>
      <c r="AY113" s="537"/>
      <c r="AZ113" s="538"/>
      <c r="BB113" s="589"/>
      <c r="BC113" s="589"/>
      <c r="BD113" s="589"/>
      <c r="BE113" s="589"/>
      <c r="BF113" s="589"/>
      <c r="BG113" s="589"/>
      <c r="BH113" s="589"/>
      <c r="BI113" s="589"/>
      <c r="BJ113" s="589"/>
    </row>
    <row r="114" spans="1:62" x14ac:dyDescent="0.35">
      <c r="A114" s="132"/>
      <c r="B114" s="161" t="s">
        <v>47</v>
      </c>
      <c r="C114" s="42" t="s">
        <v>48</v>
      </c>
      <c r="D114" s="40" t="s">
        <v>49</v>
      </c>
      <c r="E114" s="40" t="s">
        <v>50</v>
      </c>
      <c r="F114" s="40" t="s">
        <v>51</v>
      </c>
      <c r="G114" s="40" t="s">
        <v>52</v>
      </c>
      <c r="H114" s="40" t="s">
        <v>53</v>
      </c>
      <c r="I114" s="40" t="s">
        <v>54</v>
      </c>
      <c r="J114" s="40" t="s">
        <v>55</v>
      </c>
      <c r="K114" s="38" t="s">
        <v>56</v>
      </c>
      <c r="L114" s="4"/>
      <c r="M114" s="42" t="s">
        <v>48</v>
      </c>
      <c r="N114" s="40" t="s">
        <v>49</v>
      </c>
      <c r="O114" s="40" t="s">
        <v>50</v>
      </c>
      <c r="P114" s="40" t="s">
        <v>51</v>
      </c>
      <c r="Q114" s="40" t="s">
        <v>52</v>
      </c>
      <c r="R114" s="40" t="s">
        <v>53</v>
      </c>
      <c r="S114" s="40" t="s">
        <v>54</v>
      </c>
      <c r="T114" s="40" t="s">
        <v>55</v>
      </c>
      <c r="U114" s="38" t="s">
        <v>56</v>
      </c>
      <c r="V114" s="4"/>
      <c r="W114" s="42" t="s">
        <v>48</v>
      </c>
      <c r="X114" s="40" t="s">
        <v>49</v>
      </c>
      <c r="Y114" s="40" t="s">
        <v>50</v>
      </c>
      <c r="Z114" s="40" t="s">
        <v>51</v>
      </c>
      <c r="AA114" s="40" t="s">
        <v>52</v>
      </c>
      <c r="AB114" s="40" t="s">
        <v>53</v>
      </c>
      <c r="AC114" s="40" t="s">
        <v>54</v>
      </c>
      <c r="AD114" s="40" t="s">
        <v>55</v>
      </c>
      <c r="AE114" s="38" t="s">
        <v>56</v>
      </c>
      <c r="AG114" s="161" t="s">
        <v>47</v>
      </c>
      <c r="AH114" s="42" t="s">
        <v>48</v>
      </c>
      <c r="AI114" s="40" t="s">
        <v>49</v>
      </c>
      <c r="AJ114" s="40" t="s">
        <v>50</v>
      </c>
      <c r="AK114" s="40" t="s">
        <v>51</v>
      </c>
      <c r="AL114" s="40" t="s">
        <v>52</v>
      </c>
      <c r="AM114" s="40" t="s">
        <v>53</v>
      </c>
      <c r="AN114" s="40" t="s">
        <v>54</v>
      </c>
      <c r="AO114" s="40" t="s">
        <v>55</v>
      </c>
      <c r="AP114" s="38" t="s">
        <v>56</v>
      </c>
      <c r="AQ114" s="4"/>
      <c r="AR114" s="42" t="s">
        <v>48</v>
      </c>
      <c r="AS114" s="40" t="s">
        <v>49</v>
      </c>
      <c r="AT114" s="40" t="s">
        <v>50</v>
      </c>
      <c r="AU114" s="40" t="s">
        <v>51</v>
      </c>
      <c r="AV114" s="40" t="s">
        <v>52</v>
      </c>
      <c r="AW114" s="40" t="s">
        <v>53</v>
      </c>
      <c r="AX114" s="40" t="s">
        <v>54</v>
      </c>
      <c r="AY114" s="40" t="s">
        <v>55</v>
      </c>
      <c r="AZ114" s="38" t="s">
        <v>56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37</v>
      </c>
      <c r="D115" s="102">
        <v>39</v>
      </c>
      <c r="E115" s="102">
        <v>35</v>
      </c>
      <c r="F115" s="102">
        <v>38</v>
      </c>
      <c r="G115" s="102">
        <v>49</v>
      </c>
      <c r="H115" s="102">
        <v>63</v>
      </c>
      <c r="I115" s="103">
        <v>90</v>
      </c>
      <c r="J115" s="15">
        <v>39.6</v>
      </c>
      <c r="K115" s="15">
        <v>50.142857142857146</v>
      </c>
      <c r="M115" s="101">
        <v>47</v>
      </c>
      <c r="N115" s="102">
        <v>31</v>
      </c>
      <c r="O115" s="102">
        <v>50</v>
      </c>
      <c r="P115" s="102">
        <v>49</v>
      </c>
      <c r="Q115" s="102">
        <v>44</v>
      </c>
      <c r="R115" s="102">
        <v>78</v>
      </c>
      <c r="S115" s="103">
        <v>87</v>
      </c>
      <c r="T115" s="15">
        <v>44.2</v>
      </c>
      <c r="U115" s="15">
        <v>55.142857142857146</v>
      </c>
      <c r="W115" s="101">
        <v>84</v>
      </c>
      <c r="X115" s="102">
        <v>70</v>
      </c>
      <c r="Y115" s="102">
        <v>85</v>
      </c>
      <c r="Z115" s="102">
        <v>87</v>
      </c>
      <c r="AA115" s="102">
        <v>93</v>
      </c>
      <c r="AB115" s="102">
        <v>141</v>
      </c>
      <c r="AC115" s="103">
        <v>177</v>
      </c>
      <c r="AD115" s="15">
        <v>83.8</v>
      </c>
      <c r="AE115" s="15">
        <v>105.28571428571429</v>
      </c>
      <c r="AF115" s="10"/>
      <c r="AG115" s="184">
        <v>0</v>
      </c>
      <c r="AH115" s="101">
        <v>37</v>
      </c>
      <c r="AI115" s="102">
        <v>39</v>
      </c>
      <c r="AJ115" s="102">
        <v>35</v>
      </c>
      <c r="AK115" s="102">
        <v>38</v>
      </c>
      <c r="AL115" s="102">
        <v>49</v>
      </c>
      <c r="AM115" s="102">
        <v>63</v>
      </c>
      <c r="AN115" s="103">
        <v>90</v>
      </c>
      <c r="AO115" s="15">
        <v>39.6</v>
      </c>
      <c r="AP115" s="15">
        <v>50.142857142857103</v>
      </c>
      <c r="AR115" s="101">
        <v>47</v>
      </c>
      <c r="AS115" s="102">
        <v>31</v>
      </c>
      <c r="AT115" s="102">
        <v>50</v>
      </c>
      <c r="AU115" s="102">
        <v>49</v>
      </c>
      <c r="AV115" s="102">
        <v>44</v>
      </c>
      <c r="AW115" s="102">
        <v>78</v>
      </c>
      <c r="AX115" s="103">
        <v>87</v>
      </c>
      <c r="AY115" s="15">
        <v>44.2</v>
      </c>
      <c r="AZ115" s="15">
        <v>55.142857142857103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22</v>
      </c>
      <c r="D116" s="105">
        <v>18</v>
      </c>
      <c r="E116" s="105">
        <v>23</v>
      </c>
      <c r="F116" s="105">
        <v>26</v>
      </c>
      <c r="G116" s="105">
        <v>26</v>
      </c>
      <c r="H116" s="105">
        <v>60</v>
      </c>
      <c r="I116" s="106">
        <v>54</v>
      </c>
      <c r="J116" s="15">
        <v>23</v>
      </c>
      <c r="K116" s="15">
        <v>32.714285714285715</v>
      </c>
      <c r="M116" s="104">
        <v>22</v>
      </c>
      <c r="N116" s="105">
        <v>16</v>
      </c>
      <c r="O116" s="105">
        <v>23</v>
      </c>
      <c r="P116" s="105">
        <v>18</v>
      </c>
      <c r="Q116" s="105">
        <v>29</v>
      </c>
      <c r="R116" s="105">
        <v>35</v>
      </c>
      <c r="S116" s="106">
        <v>73</v>
      </c>
      <c r="T116" s="15">
        <v>21.6</v>
      </c>
      <c r="U116" s="15">
        <v>30.857142857142858</v>
      </c>
      <c r="W116" s="104">
        <v>44</v>
      </c>
      <c r="X116" s="105">
        <v>34</v>
      </c>
      <c r="Y116" s="105">
        <v>46</v>
      </c>
      <c r="Z116" s="105">
        <v>44</v>
      </c>
      <c r="AA116" s="105">
        <v>55</v>
      </c>
      <c r="AB116" s="105">
        <v>95</v>
      </c>
      <c r="AC116" s="106">
        <v>127</v>
      </c>
      <c r="AD116" s="15">
        <v>44.6</v>
      </c>
      <c r="AE116" s="15">
        <v>63.571428571428569</v>
      </c>
      <c r="AF116" s="10"/>
      <c r="AG116" s="184">
        <v>4.1667000000000003E-2</v>
      </c>
      <c r="AH116" s="104">
        <v>22</v>
      </c>
      <c r="AI116" s="105">
        <v>18</v>
      </c>
      <c r="AJ116" s="105">
        <v>23</v>
      </c>
      <c r="AK116" s="105">
        <v>26</v>
      </c>
      <c r="AL116" s="105">
        <v>26</v>
      </c>
      <c r="AM116" s="105">
        <v>60</v>
      </c>
      <c r="AN116" s="106">
        <v>54</v>
      </c>
      <c r="AO116" s="15">
        <v>23</v>
      </c>
      <c r="AP116" s="15">
        <v>32.714285714285701</v>
      </c>
      <c r="AR116" s="104">
        <v>22</v>
      </c>
      <c r="AS116" s="105">
        <v>16</v>
      </c>
      <c r="AT116" s="105">
        <v>23</v>
      </c>
      <c r="AU116" s="105">
        <v>18</v>
      </c>
      <c r="AV116" s="105">
        <v>29</v>
      </c>
      <c r="AW116" s="105">
        <v>35</v>
      </c>
      <c r="AX116" s="106">
        <v>73</v>
      </c>
      <c r="AY116" s="15">
        <v>21.6</v>
      </c>
      <c r="AZ116" s="15">
        <v>30.8571428571429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9</v>
      </c>
      <c r="D117" s="105">
        <v>13</v>
      </c>
      <c r="E117" s="105">
        <v>10</v>
      </c>
      <c r="F117" s="105">
        <v>7</v>
      </c>
      <c r="G117" s="105">
        <v>13</v>
      </c>
      <c r="H117" s="105">
        <v>39</v>
      </c>
      <c r="I117" s="106">
        <v>41</v>
      </c>
      <c r="J117" s="15">
        <v>10.4</v>
      </c>
      <c r="K117" s="15">
        <v>18.857142857142858</v>
      </c>
      <c r="M117" s="104">
        <v>11</v>
      </c>
      <c r="N117" s="105">
        <v>15</v>
      </c>
      <c r="O117" s="105">
        <v>11</v>
      </c>
      <c r="P117" s="105">
        <v>7</v>
      </c>
      <c r="Q117" s="105">
        <v>13</v>
      </c>
      <c r="R117" s="105">
        <v>33</v>
      </c>
      <c r="S117" s="106">
        <v>31</v>
      </c>
      <c r="T117" s="15">
        <v>11.4</v>
      </c>
      <c r="U117" s="15">
        <v>17.285714285714285</v>
      </c>
      <c r="W117" s="104">
        <v>20</v>
      </c>
      <c r="X117" s="105">
        <v>28</v>
      </c>
      <c r="Y117" s="105">
        <v>21</v>
      </c>
      <c r="Z117" s="105">
        <v>14</v>
      </c>
      <c r="AA117" s="105">
        <v>26</v>
      </c>
      <c r="AB117" s="105">
        <v>72</v>
      </c>
      <c r="AC117" s="106">
        <v>72</v>
      </c>
      <c r="AD117" s="15">
        <v>21.8</v>
      </c>
      <c r="AE117" s="15">
        <v>36.142857142857146</v>
      </c>
      <c r="AF117" s="10"/>
      <c r="AG117" s="184">
        <v>8.3333000000000004E-2</v>
      </c>
      <c r="AH117" s="104">
        <v>9</v>
      </c>
      <c r="AI117" s="105">
        <v>13</v>
      </c>
      <c r="AJ117" s="105">
        <v>10</v>
      </c>
      <c r="AK117" s="105">
        <v>7</v>
      </c>
      <c r="AL117" s="105">
        <v>13</v>
      </c>
      <c r="AM117" s="105">
        <v>39</v>
      </c>
      <c r="AN117" s="106">
        <v>41</v>
      </c>
      <c r="AO117" s="15">
        <v>10.4</v>
      </c>
      <c r="AP117" s="15">
        <v>18.8571428571429</v>
      </c>
      <c r="AR117" s="104">
        <v>11</v>
      </c>
      <c r="AS117" s="105">
        <v>15</v>
      </c>
      <c r="AT117" s="105">
        <v>11</v>
      </c>
      <c r="AU117" s="105">
        <v>7</v>
      </c>
      <c r="AV117" s="105">
        <v>13</v>
      </c>
      <c r="AW117" s="105">
        <v>33</v>
      </c>
      <c r="AX117" s="106">
        <v>31</v>
      </c>
      <c r="AY117" s="15">
        <v>11.4</v>
      </c>
      <c r="AZ117" s="15">
        <v>17.285714285714299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9</v>
      </c>
      <c r="D118" s="105">
        <v>6</v>
      </c>
      <c r="E118" s="105">
        <v>12</v>
      </c>
      <c r="F118" s="105">
        <v>9</v>
      </c>
      <c r="G118" s="105">
        <v>10</v>
      </c>
      <c r="H118" s="105">
        <v>17</v>
      </c>
      <c r="I118" s="106">
        <v>23</v>
      </c>
      <c r="J118" s="15">
        <v>9.1999999999999993</v>
      </c>
      <c r="K118" s="15">
        <v>12.285714285714286</v>
      </c>
      <c r="M118" s="104">
        <v>13</v>
      </c>
      <c r="N118" s="105">
        <v>10</v>
      </c>
      <c r="O118" s="105">
        <v>9</v>
      </c>
      <c r="P118" s="105">
        <v>5</v>
      </c>
      <c r="Q118" s="105">
        <v>8</v>
      </c>
      <c r="R118" s="105">
        <v>24</v>
      </c>
      <c r="S118" s="106">
        <v>29</v>
      </c>
      <c r="T118" s="15">
        <v>9</v>
      </c>
      <c r="U118" s="15">
        <v>14</v>
      </c>
      <c r="W118" s="104">
        <v>22</v>
      </c>
      <c r="X118" s="105">
        <v>16</v>
      </c>
      <c r="Y118" s="105">
        <v>21</v>
      </c>
      <c r="Z118" s="105">
        <v>14</v>
      </c>
      <c r="AA118" s="105">
        <v>18</v>
      </c>
      <c r="AB118" s="105">
        <v>41</v>
      </c>
      <c r="AC118" s="106">
        <v>52</v>
      </c>
      <c r="AD118" s="15">
        <v>18.2</v>
      </c>
      <c r="AE118" s="15">
        <v>26.285714285714285</v>
      </c>
      <c r="AF118" s="10"/>
      <c r="AG118" s="184">
        <v>0.125</v>
      </c>
      <c r="AH118" s="104">
        <v>9</v>
      </c>
      <c r="AI118" s="105">
        <v>6</v>
      </c>
      <c r="AJ118" s="105">
        <v>12</v>
      </c>
      <c r="AK118" s="105">
        <v>9</v>
      </c>
      <c r="AL118" s="105">
        <v>10</v>
      </c>
      <c r="AM118" s="105">
        <v>17</v>
      </c>
      <c r="AN118" s="106">
        <v>23</v>
      </c>
      <c r="AO118" s="15">
        <v>9.1999999999999993</v>
      </c>
      <c r="AP118" s="15">
        <v>12.285714285714301</v>
      </c>
      <c r="AR118" s="104">
        <v>13</v>
      </c>
      <c r="AS118" s="105">
        <v>10</v>
      </c>
      <c r="AT118" s="105">
        <v>9</v>
      </c>
      <c r="AU118" s="105">
        <v>5</v>
      </c>
      <c r="AV118" s="105">
        <v>8</v>
      </c>
      <c r="AW118" s="105">
        <v>24</v>
      </c>
      <c r="AX118" s="106">
        <v>29</v>
      </c>
      <c r="AY118" s="15">
        <v>9</v>
      </c>
      <c r="AZ118" s="15">
        <v>14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17</v>
      </c>
      <c r="D119" s="105">
        <v>15</v>
      </c>
      <c r="E119" s="105">
        <v>12</v>
      </c>
      <c r="F119" s="105">
        <v>18</v>
      </c>
      <c r="G119" s="105">
        <v>15</v>
      </c>
      <c r="H119" s="105">
        <v>19</v>
      </c>
      <c r="I119" s="106">
        <v>14</v>
      </c>
      <c r="J119" s="15">
        <v>15.4</v>
      </c>
      <c r="K119" s="15">
        <v>15.714285714285714</v>
      </c>
      <c r="M119" s="104">
        <v>15</v>
      </c>
      <c r="N119" s="105">
        <v>11</v>
      </c>
      <c r="O119" s="105">
        <v>15</v>
      </c>
      <c r="P119" s="105">
        <v>15</v>
      </c>
      <c r="Q119" s="105">
        <v>12</v>
      </c>
      <c r="R119" s="105">
        <v>16</v>
      </c>
      <c r="S119" s="106">
        <v>23</v>
      </c>
      <c r="T119" s="15">
        <v>13.6</v>
      </c>
      <c r="U119" s="15">
        <v>15.285714285714286</v>
      </c>
      <c r="W119" s="104">
        <v>32</v>
      </c>
      <c r="X119" s="105">
        <v>26</v>
      </c>
      <c r="Y119" s="105">
        <v>27</v>
      </c>
      <c r="Z119" s="105">
        <v>33</v>
      </c>
      <c r="AA119" s="105">
        <v>27</v>
      </c>
      <c r="AB119" s="105">
        <v>35</v>
      </c>
      <c r="AC119" s="106">
        <v>37</v>
      </c>
      <c r="AD119" s="15">
        <v>29</v>
      </c>
      <c r="AE119" s="15">
        <v>31</v>
      </c>
      <c r="AF119" s="10"/>
      <c r="AG119" s="184">
        <v>0.16666700000000001</v>
      </c>
      <c r="AH119" s="104">
        <v>17</v>
      </c>
      <c r="AI119" s="105">
        <v>15</v>
      </c>
      <c r="AJ119" s="105">
        <v>12</v>
      </c>
      <c r="AK119" s="105">
        <v>18</v>
      </c>
      <c r="AL119" s="105">
        <v>15</v>
      </c>
      <c r="AM119" s="105">
        <v>19</v>
      </c>
      <c r="AN119" s="106">
        <v>14</v>
      </c>
      <c r="AO119" s="15">
        <v>15.4</v>
      </c>
      <c r="AP119" s="15">
        <v>15.714285714285699</v>
      </c>
      <c r="AR119" s="104">
        <v>15</v>
      </c>
      <c r="AS119" s="105">
        <v>11</v>
      </c>
      <c r="AT119" s="105">
        <v>15</v>
      </c>
      <c r="AU119" s="105">
        <v>15</v>
      </c>
      <c r="AV119" s="105">
        <v>12</v>
      </c>
      <c r="AW119" s="105">
        <v>16</v>
      </c>
      <c r="AX119" s="106">
        <v>23</v>
      </c>
      <c r="AY119" s="15">
        <v>13.6</v>
      </c>
      <c r="AZ119" s="15">
        <v>15.285714285714301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72</v>
      </c>
      <c r="D120" s="105">
        <v>59</v>
      </c>
      <c r="E120" s="105">
        <v>66</v>
      </c>
      <c r="F120" s="105">
        <v>56</v>
      </c>
      <c r="G120" s="105">
        <v>50</v>
      </c>
      <c r="H120" s="105">
        <v>18</v>
      </c>
      <c r="I120" s="106">
        <v>30</v>
      </c>
      <c r="J120" s="15">
        <v>60.6</v>
      </c>
      <c r="K120" s="15">
        <v>50.142857142857146</v>
      </c>
      <c r="M120" s="104">
        <v>35</v>
      </c>
      <c r="N120" s="105">
        <v>30</v>
      </c>
      <c r="O120" s="105">
        <v>29</v>
      </c>
      <c r="P120" s="105">
        <v>23</v>
      </c>
      <c r="Q120" s="105">
        <v>26</v>
      </c>
      <c r="R120" s="105">
        <v>14</v>
      </c>
      <c r="S120" s="106">
        <v>26</v>
      </c>
      <c r="T120" s="15">
        <v>28.6</v>
      </c>
      <c r="U120" s="15">
        <v>26.142857142857142</v>
      </c>
      <c r="W120" s="104">
        <v>107</v>
      </c>
      <c r="X120" s="105">
        <v>89</v>
      </c>
      <c r="Y120" s="105">
        <v>95</v>
      </c>
      <c r="Z120" s="105">
        <v>79</v>
      </c>
      <c r="AA120" s="105">
        <v>76</v>
      </c>
      <c r="AB120" s="105">
        <v>32</v>
      </c>
      <c r="AC120" s="106">
        <v>56</v>
      </c>
      <c r="AD120" s="15">
        <v>89.2</v>
      </c>
      <c r="AE120" s="15">
        <v>76.285714285714292</v>
      </c>
      <c r="AF120" s="10"/>
      <c r="AG120" s="184">
        <v>0.20833299999999999</v>
      </c>
      <c r="AH120" s="104">
        <v>72</v>
      </c>
      <c r="AI120" s="105">
        <v>59</v>
      </c>
      <c r="AJ120" s="105">
        <v>66</v>
      </c>
      <c r="AK120" s="105">
        <v>56</v>
      </c>
      <c r="AL120" s="105">
        <v>50</v>
      </c>
      <c r="AM120" s="105">
        <v>18</v>
      </c>
      <c r="AN120" s="106">
        <v>30</v>
      </c>
      <c r="AO120" s="15">
        <v>60.6</v>
      </c>
      <c r="AP120" s="15">
        <v>50.142857142857103</v>
      </c>
      <c r="AR120" s="104">
        <v>35</v>
      </c>
      <c r="AS120" s="105">
        <v>30</v>
      </c>
      <c r="AT120" s="105">
        <v>29</v>
      </c>
      <c r="AU120" s="105">
        <v>23</v>
      </c>
      <c r="AV120" s="105">
        <v>26</v>
      </c>
      <c r="AW120" s="105">
        <v>14</v>
      </c>
      <c r="AX120" s="106">
        <v>26</v>
      </c>
      <c r="AY120" s="15">
        <v>28.6</v>
      </c>
      <c r="AZ120" s="15">
        <v>26.1428571428571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213</v>
      </c>
      <c r="D121" s="105">
        <v>236</v>
      </c>
      <c r="E121" s="105">
        <v>251</v>
      </c>
      <c r="F121" s="105">
        <v>244</v>
      </c>
      <c r="G121" s="105">
        <v>221</v>
      </c>
      <c r="H121" s="105">
        <v>75</v>
      </c>
      <c r="I121" s="106">
        <v>41</v>
      </c>
      <c r="J121" s="15">
        <v>233</v>
      </c>
      <c r="K121" s="15">
        <v>183</v>
      </c>
      <c r="M121" s="104">
        <v>78</v>
      </c>
      <c r="N121" s="105">
        <v>73</v>
      </c>
      <c r="O121" s="105">
        <v>72</v>
      </c>
      <c r="P121" s="105">
        <v>71</v>
      </c>
      <c r="Q121" s="105">
        <v>68</v>
      </c>
      <c r="R121" s="105">
        <v>29</v>
      </c>
      <c r="S121" s="106">
        <v>26</v>
      </c>
      <c r="T121" s="15">
        <v>72.400000000000006</v>
      </c>
      <c r="U121" s="15">
        <v>59.571428571428569</v>
      </c>
      <c r="W121" s="104">
        <v>291</v>
      </c>
      <c r="X121" s="105">
        <v>309</v>
      </c>
      <c r="Y121" s="105">
        <v>323</v>
      </c>
      <c r="Z121" s="105">
        <v>315</v>
      </c>
      <c r="AA121" s="105">
        <v>289</v>
      </c>
      <c r="AB121" s="105">
        <v>104</v>
      </c>
      <c r="AC121" s="106">
        <v>67</v>
      </c>
      <c r="AD121" s="15">
        <v>305.39999999999998</v>
      </c>
      <c r="AE121" s="15">
        <v>242.57142857142858</v>
      </c>
      <c r="AF121" s="10"/>
      <c r="AG121" s="184">
        <v>0.25</v>
      </c>
      <c r="AH121" s="104">
        <v>213</v>
      </c>
      <c r="AI121" s="105">
        <v>236</v>
      </c>
      <c r="AJ121" s="105">
        <v>251</v>
      </c>
      <c r="AK121" s="105">
        <v>244</v>
      </c>
      <c r="AL121" s="105">
        <v>221</v>
      </c>
      <c r="AM121" s="105">
        <v>75</v>
      </c>
      <c r="AN121" s="106">
        <v>41</v>
      </c>
      <c r="AO121" s="15">
        <v>233</v>
      </c>
      <c r="AP121" s="15">
        <v>183</v>
      </c>
      <c r="AR121" s="104">
        <v>78</v>
      </c>
      <c r="AS121" s="105">
        <v>73</v>
      </c>
      <c r="AT121" s="105">
        <v>72</v>
      </c>
      <c r="AU121" s="105">
        <v>71</v>
      </c>
      <c r="AV121" s="105">
        <v>68</v>
      </c>
      <c r="AW121" s="105">
        <v>29</v>
      </c>
      <c r="AX121" s="106">
        <v>26</v>
      </c>
      <c r="AY121" s="15">
        <v>72.400000000000006</v>
      </c>
      <c r="AZ121" s="15">
        <v>59.571428571428598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595</v>
      </c>
      <c r="D122" s="105">
        <v>638</v>
      </c>
      <c r="E122" s="105">
        <v>597</v>
      </c>
      <c r="F122" s="105">
        <v>587</v>
      </c>
      <c r="G122" s="105">
        <v>498</v>
      </c>
      <c r="H122" s="105">
        <v>110</v>
      </c>
      <c r="I122" s="106">
        <v>87</v>
      </c>
      <c r="J122" s="15">
        <v>583</v>
      </c>
      <c r="K122" s="15">
        <v>444.57142857142856</v>
      </c>
      <c r="M122" s="104">
        <v>224</v>
      </c>
      <c r="N122" s="105">
        <v>208</v>
      </c>
      <c r="O122" s="105">
        <v>207</v>
      </c>
      <c r="P122" s="105">
        <v>216</v>
      </c>
      <c r="Q122" s="105">
        <v>210</v>
      </c>
      <c r="R122" s="105">
        <v>82</v>
      </c>
      <c r="S122" s="106">
        <v>44</v>
      </c>
      <c r="T122" s="15">
        <v>213</v>
      </c>
      <c r="U122" s="15">
        <v>170.14285714285714</v>
      </c>
      <c r="W122" s="104">
        <v>819</v>
      </c>
      <c r="X122" s="105">
        <v>846</v>
      </c>
      <c r="Y122" s="105">
        <v>804</v>
      </c>
      <c r="Z122" s="105">
        <v>803</v>
      </c>
      <c r="AA122" s="105">
        <v>708</v>
      </c>
      <c r="AB122" s="105">
        <v>192</v>
      </c>
      <c r="AC122" s="106">
        <v>131</v>
      </c>
      <c r="AD122" s="15">
        <v>796</v>
      </c>
      <c r="AE122" s="15">
        <v>614.71428571428567</v>
      </c>
      <c r="AF122" s="10"/>
      <c r="AG122" s="184">
        <v>0.29166700000000001</v>
      </c>
      <c r="AH122" s="104">
        <v>595</v>
      </c>
      <c r="AI122" s="105">
        <v>638</v>
      </c>
      <c r="AJ122" s="105">
        <v>597</v>
      </c>
      <c r="AK122" s="105">
        <v>587</v>
      </c>
      <c r="AL122" s="105">
        <v>498</v>
      </c>
      <c r="AM122" s="105">
        <v>110</v>
      </c>
      <c r="AN122" s="106">
        <v>87</v>
      </c>
      <c r="AO122" s="15">
        <v>583</v>
      </c>
      <c r="AP122" s="15">
        <v>444.57142857142901</v>
      </c>
      <c r="AR122" s="104">
        <v>224</v>
      </c>
      <c r="AS122" s="105">
        <v>208</v>
      </c>
      <c r="AT122" s="105">
        <v>207</v>
      </c>
      <c r="AU122" s="105">
        <v>216</v>
      </c>
      <c r="AV122" s="105">
        <v>210</v>
      </c>
      <c r="AW122" s="105">
        <v>82</v>
      </c>
      <c r="AX122" s="106">
        <v>44</v>
      </c>
      <c r="AY122" s="15">
        <v>213</v>
      </c>
      <c r="AZ122" s="15">
        <v>170.142857142857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527</v>
      </c>
      <c r="D123" s="105">
        <v>332</v>
      </c>
      <c r="E123" s="105">
        <v>350</v>
      </c>
      <c r="F123" s="105">
        <v>436</v>
      </c>
      <c r="G123" s="105">
        <v>494</v>
      </c>
      <c r="H123" s="105">
        <v>246</v>
      </c>
      <c r="I123" s="106">
        <v>122</v>
      </c>
      <c r="J123" s="15">
        <v>427.8</v>
      </c>
      <c r="K123" s="15">
        <v>358.14285714285717</v>
      </c>
      <c r="M123" s="104">
        <v>404</v>
      </c>
      <c r="N123" s="105">
        <v>332</v>
      </c>
      <c r="O123" s="105">
        <v>368</v>
      </c>
      <c r="P123" s="105">
        <v>388</v>
      </c>
      <c r="Q123" s="105">
        <v>411</v>
      </c>
      <c r="R123" s="105">
        <v>118</v>
      </c>
      <c r="S123" s="106">
        <v>60</v>
      </c>
      <c r="T123" s="15">
        <v>380.6</v>
      </c>
      <c r="U123" s="15">
        <v>297.28571428571428</v>
      </c>
      <c r="W123" s="104">
        <v>931</v>
      </c>
      <c r="X123" s="105">
        <v>664</v>
      </c>
      <c r="Y123" s="105">
        <v>718</v>
      </c>
      <c r="Z123" s="105">
        <v>824</v>
      </c>
      <c r="AA123" s="105">
        <v>905</v>
      </c>
      <c r="AB123" s="105">
        <v>364</v>
      </c>
      <c r="AC123" s="106">
        <v>182</v>
      </c>
      <c r="AD123" s="15">
        <v>808.4</v>
      </c>
      <c r="AE123" s="15">
        <v>655.42857142857144</v>
      </c>
      <c r="AF123" s="10"/>
      <c r="AG123" s="184">
        <v>0.33333299999999999</v>
      </c>
      <c r="AH123" s="104">
        <v>527</v>
      </c>
      <c r="AI123" s="105">
        <v>332</v>
      </c>
      <c r="AJ123" s="105">
        <v>350</v>
      </c>
      <c r="AK123" s="105">
        <v>436</v>
      </c>
      <c r="AL123" s="105">
        <v>494</v>
      </c>
      <c r="AM123" s="105">
        <v>246</v>
      </c>
      <c r="AN123" s="106">
        <v>122</v>
      </c>
      <c r="AO123" s="15">
        <v>427.8</v>
      </c>
      <c r="AP123" s="15">
        <v>358.142857142857</v>
      </c>
      <c r="AR123" s="104">
        <v>404</v>
      </c>
      <c r="AS123" s="105">
        <v>332</v>
      </c>
      <c r="AT123" s="105">
        <v>368</v>
      </c>
      <c r="AU123" s="105">
        <v>388</v>
      </c>
      <c r="AV123" s="105">
        <v>411</v>
      </c>
      <c r="AW123" s="105">
        <v>118</v>
      </c>
      <c r="AX123" s="106">
        <v>60</v>
      </c>
      <c r="AY123" s="15">
        <v>380.6</v>
      </c>
      <c r="AZ123" s="15">
        <v>297.28571428571399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445</v>
      </c>
      <c r="D124" s="105">
        <v>470</v>
      </c>
      <c r="E124" s="105">
        <v>502</v>
      </c>
      <c r="F124" s="105">
        <v>499</v>
      </c>
      <c r="G124" s="105">
        <v>473</v>
      </c>
      <c r="H124" s="105">
        <v>343</v>
      </c>
      <c r="I124" s="106">
        <v>239</v>
      </c>
      <c r="J124" s="15">
        <v>477.8</v>
      </c>
      <c r="K124" s="15">
        <v>424.42857142857144</v>
      </c>
      <c r="M124" s="104">
        <v>306</v>
      </c>
      <c r="N124" s="105">
        <v>273</v>
      </c>
      <c r="O124" s="105">
        <v>261</v>
      </c>
      <c r="P124" s="105">
        <v>274</v>
      </c>
      <c r="Q124" s="105">
        <v>265</v>
      </c>
      <c r="R124" s="105">
        <v>233</v>
      </c>
      <c r="S124" s="106">
        <v>123</v>
      </c>
      <c r="T124" s="15">
        <v>275.8</v>
      </c>
      <c r="U124" s="15">
        <v>247.85714285714286</v>
      </c>
      <c r="W124" s="104">
        <v>751</v>
      </c>
      <c r="X124" s="105">
        <v>743</v>
      </c>
      <c r="Y124" s="105">
        <v>763</v>
      </c>
      <c r="Z124" s="105">
        <v>773</v>
      </c>
      <c r="AA124" s="105">
        <v>738</v>
      </c>
      <c r="AB124" s="105">
        <v>576</v>
      </c>
      <c r="AC124" s="106">
        <v>362</v>
      </c>
      <c r="AD124" s="15">
        <v>753.6</v>
      </c>
      <c r="AE124" s="15">
        <v>672.28571428571433</v>
      </c>
      <c r="AF124" s="10"/>
      <c r="AG124" s="184">
        <v>0.375</v>
      </c>
      <c r="AH124" s="104">
        <v>445</v>
      </c>
      <c r="AI124" s="105">
        <v>470</v>
      </c>
      <c r="AJ124" s="105">
        <v>502</v>
      </c>
      <c r="AK124" s="105">
        <v>499</v>
      </c>
      <c r="AL124" s="105">
        <v>473</v>
      </c>
      <c r="AM124" s="105">
        <v>343</v>
      </c>
      <c r="AN124" s="106">
        <v>239</v>
      </c>
      <c r="AO124" s="15">
        <v>477.8</v>
      </c>
      <c r="AP124" s="15">
        <v>424.42857142857099</v>
      </c>
      <c r="AR124" s="104">
        <v>306</v>
      </c>
      <c r="AS124" s="105">
        <v>273</v>
      </c>
      <c r="AT124" s="105">
        <v>261</v>
      </c>
      <c r="AU124" s="105">
        <v>274</v>
      </c>
      <c r="AV124" s="105">
        <v>265</v>
      </c>
      <c r="AW124" s="105">
        <v>233</v>
      </c>
      <c r="AX124" s="106">
        <v>123</v>
      </c>
      <c r="AY124" s="15">
        <v>275.8</v>
      </c>
      <c r="AZ124" s="15">
        <v>247.857142857143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371</v>
      </c>
      <c r="D125" s="105">
        <v>395</v>
      </c>
      <c r="E125" s="105">
        <v>423</v>
      </c>
      <c r="F125" s="105">
        <v>400</v>
      </c>
      <c r="G125" s="105">
        <v>399</v>
      </c>
      <c r="H125" s="105">
        <v>432</v>
      </c>
      <c r="I125" s="106">
        <v>263</v>
      </c>
      <c r="J125" s="15">
        <v>397.6</v>
      </c>
      <c r="K125" s="15">
        <v>383.28571428571428</v>
      </c>
      <c r="M125" s="104">
        <v>248</v>
      </c>
      <c r="N125" s="105">
        <v>295</v>
      </c>
      <c r="O125" s="105">
        <v>244</v>
      </c>
      <c r="P125" s="105">
        <v>295</v>
      </c>
      <c r="Q125" s="105">
        <v>255</v>
      </c>
      <c r="R125" s="105">
        <v>243</v>
      </c>
      <c r="S125" s="106">
        <v>188</v>
      </c>
      <c r="T125" s="15">
        <v>267.39999999999998</v>
      </c>
      <c r="U125" s="15">
        <v>252.57142857142858</v>
      </c>
      <c r="W125" s="104">
        <v>619</v>
      </c>
      <c r="X125" s="105">
        <v>690</v>
      </c>
      <c r="Y125" s="105">
        <v>667</v>
      </c>
      <c r="Z125" s="105">
        <v>695</v>
      </c>
      <c r="AA125" s="105">
        <v>654</v>
      </c>
      <c r="AB125" s="105">
        <v>675</v>
      </c>
      <c r="AC125" s="106">
        <v>451</v>
      </c>
      <c r="AD125" s="15">
        <v>665</v>
      </c>
      <c r="AE125" s="15">
        <v>635.85714285714289</v>
      </c>
      <c r="AF125" s="10"/>
      <c r="AG125" s="184">
        <v>0.41666700000000001</v>
      </c>
      <c r="AH125" s="104">
        <v>371</v>
      </c>
      <c r="AI125" s="105">
        <v>395</v>
      </c>
      <c r="AJ125" s="105">
        <v>423</v>
      </c>
      <c r="AK125" s="105">
        <v>400</v>
      </c>
      <c r="AL125" s="105">
        <v>399</v>
      </c>
      <c r="AM125" s="105">
        <v>432</v>
      </c>
      <c r="AN125" s="106">
        <v>263</v>
      </c>
      <c r="AO125" s="15">
        <v>397.6</v>
      </c>
      <c r="AP125" s="15">
        <v>383.28571428571399</v>
      </c>
      <c r="AR125" s="104">
        <v>248</v>
      </c>
      <c r="AS125" s="105">
        <v>295</v>
      </c>
      <c r="AT125" s="105">
        <v>244</v>
      </c>
      <c r="AU125" s="105">
        <v>295</v>
      </c>
      <c r="AV125" s="105">
        <v>255</v>
      </c>
      <c r="AW125" s="105">
        <v>243</v>
      </c>
      <c r="AX125" s="106">
        <v>188</v>
      </c>
      <c r="AY125" s="15">
        <v>267.39999999999998</v>
      </c>
      <c r="AZ125" s="15">
        <v>252.57142857142901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331</v>
      </c>
      <c r="D126" s="105">
        <v>388</v>
      </c>
      <c r="E126" s="105">
        <v>384</v>
      </c>
      <c r="F126" s="105">
        <v>394</v>
      </c>
      <c r="G126" s="105">
        <v>400</v>
      </c>
      <c r="H126" s="105">
        <v>466</v>
      </c>
      <c r="I126" s="106">
        <v>316</v>
      </c>
      <c r="J126" s="15">
        <v>379.4</v>
      </c>
      <c r="K126" s="15">
        <v>382.71428571428572</v>
      </c>
      <c r="M126" s="104">
        <v>243</v>
      </c>
      <c r="N126" s="105">
        <v>262</v>
      </c>
      <c r="O126" s="105">
        <v>276</v>
      </c>
      <c r="P126" s="105">
        <v>275</v>
      </c>
      <c r="Q126" s="105">
        <v>271</v>
      </c>
      <c r="R126" s="105">
        <v>303</v>
      </c>
      <c r="S126" s="106">
        <v>243</v>
      </c>
      <c r="T126" s="15">
        <v>265.39999999999998</v>
      </c>
      <c r="U126" s="15">
        <v>267.57142857142856</v>
      </c>
      <c r="W126" s="104">
        <v>574</v>
      </c>
      <c r="X126" s="105">
        <v>650</v>
      </c>
      <c r="Y126" s="105">
        <v>660</v>
      </c>
      <c r="Z126" s="105">
        <v>669</v>
      </c>
      <c r="AA126" s="105">
        <v>671</v>
      </c>
      <c r="AB126" s="105">
        <v>769</v>
      </c>
      <c r="AC126" s="106">
        <v>559</v>
      </c>
      <c r="AD126" s="15">
        <v>644.79999999999995</v>
      </c>
      <c r="AE126" s="15">
        <v>650.28571428571433</v>
      </c>
      <c r="AF126" s="10"/>
      <c r="AG126" s="184">
        <v>0.45833299999999999</v>
      </c>
      <c r="AH126" s="104">
        <v>331</v>
      </c>
      <c r="AI126" s="105">
        <v>388</v>
      </c>
      <c r="AJ126" s="105">
        <v>384</v>
      </c>
      <c r="AK126" s="105">
        <v>394</v>
      </c>
      <c r="AL126" s="105">
        <v>400</v>
      </c>
      <c r="AM126" s="105">
        <v>466</v>
      </c>
      <c r="AN126" s="106">
        <v>316</v>
      </c>
      <c r="AO126" s="15">
        <v>379.4</v>
      </c>
      <c r="AP126" s="15">
        <v>382.71428571428601</v>
      </c>
      <c r="AR126" s="104">
        <v>243</v>
      </c>
      <c r="AS126" s="105">
        <v>262</v>
      </c>
      <c r="AT126" s="105">
        <v>276</v>
      </c>
      <c r="AU126" s="105">
        <v>275</v>
      </c>
      <c r="AV126" s="105">
        <v>271</v>
      </c>
      <c r="AW126" s="105">
        <v>303</v>
      </c>
      <c r="AX126" s="106">
        <v>243</v>
      </c>
      <c r="AY126" s="15">
        <v>265.39999999999998</v>
      </c>
      <c r="AZ126" s="15">
        <v>267.57142857142901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399</v>
      </c>
      <c r="D127" s="105">
        <v>377</v>
      </c>
      <c r="E127" s="105">
        <v>439</v>
      </c>
      <c r="F127" s="105">
        <v>417</v>
      </c>
      <c r="G127" s="105">
        <v>416</v>
      </c>
      <c r="H127" s="105">
        <v>500</v>
      </c>
      <c r="I127" s="106">
        <v>399</v>
      </c>
      <c r="J127" s="15">
        <v>409.6</v>
      </c>
      <c r="K127" s="15">
        <v>421</v>
      </c>
      <c r="M127" s="104">
        <v>319</v>
      </c>
      <c r="N127" s="105">
        <v>312</v>
      </c>
      <c r="O127" s="105">
        <v>336</v>
      </c>
      <c r="P127" s="105">
        <v>339</v>
      </c>
      <c r="Q127" s="105">
        <v>334</v>
      </c>
      <c r="R127" s="105">
        <v>413</v>
      </c>
      <c r="S127" s="106">
        <v>284</v>
      </c>
      <c r="T127" s="15">
        <v>328</v>
      </c>
      <c r="U127" s="15">
        <v>333.85714285714283</v>
      </c>
      <c r="W127" s="104">
        <v>718</v>
      </c>
      <c r="X127" s="105">
        <v>689</v>
      </c>
      <c r="Y127" s="105">
        <v>775</v>
      </c>
      <c r="Z127" s="105">
        <v>756</v>
      </c>
      <c r="AA127" s="105">
        <v>750</v>
      </c>
      <c r="AB127" s="105">
        <v>913</v>
      </c>
      <c r="AC127" s="106">
        <v>683</v>
      </c>
      <c r="AD127" s="15">
        <v>737.6</v>
      </c>
      <c r="AE127" s="15">
        <v>754.85714285714289</v>
      </c>
      <c r="AF127" s="10"/>
      <c r="AG127" s="184">
        <v>0.5</v>
      </c>
      <c r="AH127" s="104">
        <v>399</v>
      </c>
      <c r="AI127" s="105">
        <v>377</v>
      </c>
      <c r="AJ127" s="105">
        <v>439</v>
      </c>
      <c r="AK127" s="105">
        <v>417</v>
      </c>
      <c r="AL127" s="105">
        <v>416</v>
      </c>
      <c r="AM127" s="105">
        <v>500</v>
      </c>
      <c r="AN127" s="106">
        <v>399</v>
      </c>
      <c r="AO127" s="15">
        <v>409.6</v>
      </c>
      <c r="AP127" s="15">
        <v>421</v>
      </c>
      <c r="AR127" s="104">
        <v>319</v>
      </c>
      <c r="AS127" s="105">
        <v>312</v>
      </c>
      <c r="AT127" s="105">
        <v>336</v>
      </c>
      <c r="AU127" s="105">
        <v>339</v>
      </c>
      <c r="AV127" s="105">
        <v>334</v>
      </c>
      <c r="AW127" s="105">
        <v>413</v>
      </c>
      <c r="AX127" s="106">
        <v>284</v>
      </c>
      <c r="AY127" s="15">
        <v>328</v>
      </c>
      <c r="AZ127" s="15">
        <v>333.857142857143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331</v>
      </c>
      <c r="D128" s="105">
        <v>363</v>
      </c>
      <c r="E128" s="105">
        <v>424</v>
      </c>
      <c r="F128" s="105">
        <v>428</v>
      </c>
      <c r="G128" s="105">
        <v>429</v>
      </c>
      <c r="H128" s="105">
        <v>508</v>
      </c>
      <c r="I128" s="106">
        <v>455</v>
      </c>
      <c r="J128" s="15">
        <v>395</v>
      </c>
      <c r="K128" s="15">
        <v>419.71428571428572</v>
      </c>
      <c r="M128" s="104">
        <v>302</v>
      </c>
      <c r="N128" s="105">
        <v>318</v>
      </c>
      <c r="O128" s="105">
        <v>377</v>
      </c>
      <c r="P128" s="105">
        <v>349</v>
      </c>
      <c r="Q128" s="105">
        <v>345</v>
      </c>
      <c r="R128" s="105">
        <v>393</v>
      </c>
      <c r="S128" s="106">
        <v>393</v>
      </c>
      <c r="T128" s="15">
        <v>338.2</v>
      </c>
      <c r="U128" s="15">
        <v>353.85714285714283</v>
      </c>
      <c r="W128" s="104">
        <v>633</v>
      </c>
      <c r="X128" s="105">
        <v>681</v>
      </c>
      <c r="Y128" s="105">
        <v>801</v>
      </c>
      <c r="Z128" s="105">
        <v>777</v>
      </c>
      <c r="AA128" s="105">
        <v>774</v>
      </c>
      <c r="AB128" s="105">
        <v>901</v>
      </c>
      <c r="AC128" s="106">
        <v>848</v>
      </c>
      <c r="AD128" s="15">
        <v>733.2</v>
      </c>
      <c r="AE128" s="15">
        <v>773.57142857142856</v>
      </c>
      <c r="AF128" s="10"/>
      <c r="AG128" s="184">
        <v>0.54166700000000001</v>
      </c>
      <c r="AH128" s="104">
        <v>331</v>
      </c>
      <c r="AI128" s="105">
        <v>363</v>
      </c>
      <c r="AJ128" s="105">
        <v>424</v>
      </c>
      <c r="AK128" s="105">
        <v>428</v>
      </c>
      <c r="AL128" s="105">
        <v>429</v>
      </c>
      <c r="AM128" s="105">
        <v>508</v>
      </c>
      <c r="AN128" s="106">
        <v>455</v>
      </c>
      <c r="AO128" s="15">
        <v>395</v>
      </c>
      <c r="AP128" s="15">
        <v>419.71428571428601</v>
      </c>
      <c r="AR128" s="104">
        <v>302</v>
      </c>
      <c r="AS128" s="105">
        <v>318</v>
      </c>
      <c r="AT128" s="105">
        <v>377</v>
      </c>
      <c r="AU128" s="105">
        <v>349</v>
      </c>
      <c r="AV128" s="105">
        <v>345</v>
      </c>
      <c r="AW128" s="105">
        <v>393</v>
      </c>
      <c r="AX128" s="106">
        <v>393</v>
      </c>
      <c r="AY128" s="15">
        <v>338.2</v>
      </c>
      <c r="AZ128" s="15">
        <v>353.857142857143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385</v>
      </c>
      <c r="D129" s="105">
        <v>405</v>
      </c>
      <c r="E129" s="105">
        <v>439</v>
      </c>
      <c r="F129" s="105">
        <v>444</v>
      </c>
      <c r="G129" s="105">
        <v>449</v>
      </c>
      <c r="H129" s="105">
        <v>490</v>
      </c>
      <c r="I129" s="106">
        <v>360</v>
      </c>
      <c r="J129" s="15">
        <v>424.4</v>
      </c>
      <c r="K129" s="15">
        <v>424.57142857142856</v>
      </c>
      <c r="M129" s="104">
        <v>424</v>
      </c>
      <c r="N129" s="105">
        <v>449</v>
      </c>
      <c r="O129" s="105">
        <v>490</v>
      </c>
      <c r="P129" s="105">
        <v>419</v>
      </c>
      <c r="Q129" s="105">
        <v>559</v>
      </c>
      <c r="R129" s="105">
        <v>375</v>
      </c>
      <c r="S129" s="106">
        <v>344</v>
      </c>
      <c r="T129" s="15">
        <v>468.2</v>
      </c>
      <c r="U129" s="15">
        <v>437.14285714285717</v>
      </c>
      <c r="W129" s="104">
        <v>809</v>
      </c>
      <c r="X129" s="105">
        <v>854</v>
      </c>
      <c r="Y129" s="105">
        <v>929</v>
      </c>
      <c r="Z129" s="105">
        <v>863</v>
      </c>
      <c r="AA129" s="105">
        <v>1008</v>
      </c>
      <c r="AB129" s="105">
        <v>865</v>
      </c>
      <c r="AC129" s="106">
        <v>704</v>
      </c>
      <c r="AD129" s="15">
        <v>892.6</v>
      </c>
      <c r="AE129" s="15">
        <v>861.71428571428567</v>
      </c>
      <c r="AF129" s="10"/>
      <c r="AG129" s="184">
        <v>0.58333333333333337</v>
      </c>
      <c r="AH129" s="104">
        <v>385</v>
      </c>
      <c r="AI129" s="105">
        <v>405</v>
      </c>
      <c r="AJ129" s="105">
        <v>439</v>
      </c>
      <c r="AK129" s="105">
        <v>444</v>
      </c>
      <c r="AL129" s="105">
        <v>449</v>
      </c>
      <c r="AM129" s="105">
        <v>490</v>
      </c>
      <c r="AN129" s="106">
        <v>360</v>
      </c>
      <c r="AO129" s="15">
        <v>424.4</v>
      </c>
      <c r="AP129" s="15">
        <v>424.57142857142901</v>
      </c>
      <c r="AR129" s="104">
        <v>424</v>
      </c>
      <c r="AS129" s="105">
        <v>449</v>
      </c>
      <c r="AT129" s="105">
        <v>490</v>
      </c>
      <c r="AU129" s="105">
        <v>419</v>
      </c>
      <c r="AV129" s="105">
        <v>559</v>
      </c>
      <c r="AW129" s="105">
        <v>375</v>
      </c>
      <c r="AX129" s="106">
        <v>344</v>
      </c>
      <c r="AY129" s="15">
        <v>468.2</v>
      </c>
      <c r="AZ129" s="15">
        <v>437.142857142857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480</v>
      </c>
      <c r="D130" s="105">
        <v>471</v>
      </c>
      <c r="E130" s="105">
        <v>538</v>
      </c>
      <c r="F130" s="105">
        <v>518</v>
      </c>
      <c r="G130" s="105">
        <v>506</v>
      </c>
      <c r="H130" s="105">
        <v>470</v>
      </c>
      <c r="I130" s="106">
        <v>397</v>
      </c>
      <c r="J130" s="15">
        <v>502.6</v>
      </c>
      <c r="K130" s="15">
        <v>482.85714285714283</v>
      </c>
      <c r="M130" s="104">
        <v>532</v>
      </c>
      <c r="N130" s="105">
        <v>537</v>
      </c>
      <c r="O130" s="105">
        <v>590</v>
      </c>
      <c r="P130" s="105">
        <v>522</v>
      </c>
      <c r="Q130" s="105">
        <v>584</v>
      </c>
      <c r="R130" s="105">
        <v>438</v>
      </c>
      <c r="S130" s="106">
        <v>355</v>
      </c>
      <c r="T130" s="15">
        <v>553</v>
      </c>
      <c r="U130" s="15">
        <v>508.28571428571428</v>
      </c>
      <c r="W130" s="104">
        <v>1012</v>
      </c>
      <c r="X130" s="105">
        <v>1008</v>
      </c>
      <c r="Y130" s="105">
        <v>1128</v>
      </c>
      <c r="Z130" s="105">
        <v>1040</v>
      </c>
      <c r="AA130" s="105">
        <v>1090</v>
      </c>
      <c r="AB130" s="105">
        <v>908</v>
      </c>
      <c r="AC130" s="106">
        <v>752</v>
      </c>
      <c r="AD130" s="15">
        <v>1055.5999999999999</v>
      </c>
      <c r="AE130" s="15">
        <v>991.14285714285711</v>
      </c>
      <c r="AF130" s="10"/>
      <c r="AG130" s="184">
        <v>0.625</v>
      </c>
      <c r="AH130" s="104">
        <v>480</v>
      </c>
      <c r="AI130" s="105">
        <v>471</v>
      </c>
      <c r="AJ130" s="105">
        <v>538</v>
      </c>
      <c r="AK130" s="105">
        <v>518</v>
      </c>
      <c r="AL130" s="105">
        <v>506</v>
      </c>
      <c r="AM130" s="105">
        <v>470</v>
      </c>
      <c r="AN130" s="106">
        <v>397</v>
      </c>
      <c r="AO130" s="15">
        <v>502.6</v>
      </c>
      <c r="AP130" s="15">
        <v>482.857142857143</v>
      </c>
      <c r="AR130" s="104">
        <v>532</v>
      </c>
      <c r="AS130" s="105">
        <v>537</v>
      </c>
      <c r="AT130" s="105">
        <v>590</v>
      </c>
      <c r="AU130" s="105">
        <v>522</v>
      </c>
      <c r="AV130" s="105">
        <v>584</v>
      </c>
      <c r="AW130" s="105">
        <v>438</v>
      </c>
      <c r="AX130" s="106">
        <v>355</v>
      </c>
      <c r="AY130" s="15">
        <v>553</v>
      </c>
      <c r="AZ130" s="15">
        <v>508.28571428571399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402</v>
      </c>
      <c r="D131" s="105">
        <v>417</v>
      </c>
      <c r="E131" s="105">
        <v>461</v>
      </c>
      <c r="F131" s="105">
        <v>470</v>
      </c>
      <c r="G131" s="105">
        <v>522</v>
      </c>
      <c r="H131" s="105">
        <v>477</v>
      </c>
      <c r="I131" s="106">
        <v>365</v>
      </c>
      <c r="J131" s="15">
        <v>454.4</v>
      </c>
      <c r="K131" s="15">
        <v>444.85714285714283</v>
      </c>
      <c r="M131" s="104">
        <v>594</v>
      </c>
      <c r="N131" s="105">
        <v>669</v>
      </c>
      <c r="O131" s="105">
        <v>627</v>
      </c>
      <c r="P131" s="105">
        <v>565</v>
      </c>
      <c r="Q131" s="105">
        <v>569</v>
      </c>
      <c r="R131" s="105">
        <v>429</v>
      </c>
      <c r="S131" s="106">
        <v>378</v>
      </c>
      <c r="T131" s="15">
        <v>604.79999999999995</v>
      </c>
      <c r="U131" s="15">
        <v>547.28571428571433</v>
      </c>
      <c r="W131" s="104">
        <v>996</v>
      </c>
      <c r="X131" s="105">
        <v>1086</v>
      </c>
      <c r="Y131" s="105">
        <v>1088</v>
      </c>
      <c r="Z131" s="105">
        <v>1035</v>
      </c>
      <c r="AA131" s="105">
        <v>1091</v>
      </c>
      <c r="AB131" s="105">
        <v>906</v>
      </c>
      <c r="AC131" s="106">
        <v>743</v>
      </c>
      <c r="AD131" s="15">
        <v>1059.2</v>
      </c>
      <c r="AE131" s="15">
        <v>992.14285714285711</v>
      </c>
      <c r="AF131" s="10"/>
      <c r="AG131" s="184">
        <v>0.66666700000000001</v>
      </c>
      <c r="AH131" s="104">
        <v>402</v>
      </c>
      <c r="AI131" s="105">
        <v>417</v>
      </c>
      <c r="AJ131" s="105">
        <v>461</v>
      </c>
      <c r="AK131" s="105">
        <v>470</v>
      </c>
      <c r="AL131" s="105">
        <v>522</v>
      </c>
      <c r="AM131" s="105">
        <v>477</v>
      </c>
      <c r="AN131" s="106">
        <v>365</v>
      </c>
      <c r="AO131" s="15">
        <v>454.4</v>
      </c>
      <c r="AP131" s="15">
        <v>444.857142857143</v>
      </c>
      <c r="AR131" s="104">
        <v>594</v>
      </c>
      <c r="AS131" s="105">
        <v>669</v>
      </c>
      <c r="AT131" s="105">
        <v>627</v>
      </c>
      <c r="AU131" s="105">
        <v>565</v>
      </c>
      <c r="AV131" s="105">
        <v>569</v>
      </c>
      <c r="AW131" s="105">
        <v>429</v>
      </c>
      <c r="AX131" s="106">
        <v>378</v>
      </c>
      <c r="AY131" s="15">
        <v>604.79999999999995</v>
      </c>
      <c r="AZ131" s="15">
        <v>547.28571428571399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394</v>
      </c>
      <c r="D132" s="105">
        <v>384</v>
      </c>
      <c r="E132" s="105">
        <v>452</v>
      </c>
      <c r="F132" s="105">
        <v>480</v>
      </c>
      <c r="G132" s="105">
        <v>469</v>
      </c>
      <c r="H132" s="105">
        <v>462</v>
      </c>
      <c r="I132" s="106">
        <v>344</v>
      </c>
      <c r="J132" s="15">
        <v>435.8</v>
      </c>
      <c r="K132" s="15">
        <v>426.42857142857144</v>
      </c>
      <c r="M132" s="104">
        <v>561</v>
      </c>
      <c r="N132" s="105">
        <v>626</v>
      </c>
      <c r="O132" s="105">
        <v>624</v>
      </c>
      <c r="P132" s="105">
        <v>604</v>
      </c>
      <c r="Q132" s="105">
        <v>577</v>
      </c>
      <c r="R132" s="105">
        <v>411</v>
      </c>
      <c r="S132" s="106">
        <v>368</v>
      </c>
      <c r="T132" s="15">
        <v>598.4</v>
      </c>
      <c r="U132" s="15">
        <v>538.71428571428567</v>
      </c>
      <c r="W132" s="104">
        <v>955</v>
      </c>
      <c r="X132" s="105">
        <v>1010</v>
      </c>
      <c r="Y132" s="105">
        <v>1076</v>
      </c>
      <c r="Z132" s="105">
        <v>1084</v>
      </c>
      <c r="AA132" s="105">
        <v>1046</v>
      </c>
      <c r="AB132" s="105">
        <v>873</v>
      </c>
      <c r="AC132" s="106">
        <v>712</v>
      </c>
      <c r="AD132" s="15">
        <v>1034.2</v>
      </c>
      <c r="AE132" s="15">
        <v>965.14285714285711</v>
      </c>
      <c r="AF132" s="10"/>
      <c r="AG132" s="184">
        <v>0.70833299999999999</v>
      </c>
      <c r="AH132" s="104">
        <v>394</v>
      </c>
      <c r="AI132" s="105">
        <v>384</v>
      </c>
      <c r="AJ132" s="105">
        <v>452</v>
      </c>
      <c r="AK132" s="105">
        <v>480</v>
      </c>
      <c r="AL132" s="105">
        <v>469</v>
      </c>
      <c r="AM132" s="105">
        <v>462</v>
      </c>
      <c r="AN132" s="106">
        <v>344</v>
      </c>
      <c r="AO132" s="15">
        <v>435.8</v>
      </c>
      <c r="AP132" s="15">
        <v>426.42857142857099</v>
      </c>
      <c r="AR132" s="104">
        <v>561</v>
      </c>
      <c r="AS132" s="105">
        <v>626</v>
      </c>
      <c r="AT132" s="105">
        <v>624</v>
      </c>
      <c r="AU132" s="105">
        <v>604</v>
      </c>
      <c r="AV132" s="105">
        <v>577</v>
      </c>
      <c r="AW132" s="105">
        <v>411</v>
      </c>
      <c r="AX132" s="106">
        <v>368</v>
      </c>
      <c r="AY132" s="15">
        <v>598.4</v>
      </c>
      <c r="AZ132" s="15">
        <v>538.71428571428601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414</v>
      </c>
      <c r="D133" s="105">
        <v>448</v>
      </c>
      <c r="E133" s="105">
        <v>434</v>
      </c>
      <c r="F133" s="105">
        <v>467</v>
      </c>
      <c r="G133" s="105">
        <v>510</v>
      </c>
      <c r="H133" s="105">
        <v>458</v>
      </c>
      <c r="I133" s="106">
        <v>316</v>
      </c>
      <c r="J133" s="15">
        <v>454.6</v>
      </c>
      <c r="K133" s="15">
        <v>435.28571428571428</v>
      </c>
      <c r="M133" s="104">
        <v>439</v>
      </c>
      <c r="N133" s="105">
        <v>521</v>
      </c>
      <c r="O133" s="105">
        <v>455</v>
      </c>
      <c r="P133" s="105">
        <v>454</v>
      </c>
      <c r="Q133" s="105">
        <v>430</v>
      </c>
      <c r="R133" s="105">
        <v>401</v>
      </c>
      <c r="S133" s="106">
        <v>309</v>
      </c>
      <c r="T133" s="15">
        <v>459.8</v>
      </c>
      <c r="U133" s="15">
        <v>429.85714285714283</v>
      </c>
      <c r="W133" s="104">
        <v>853</v>
      </c>
      <c r="X133" s="105">
        <v>969</v>
      </c>
      <c r="Y133" s="105">
        <v>889</v>
      </c>
      <c r="Z133" s="105">
        <v>921</v>
      </c>
      <c r="AA133" s="105">
        <v>940</v>
      </c>
      <c r="AB133" s="105">
        <v>859</v>
      </c>
      <c r="AC133" s="106">
        <v>625</v>
      </c>
      <c r="AD133" s="15">
        <v>914.4</v>
      </c>
      <c r="AE133" s="15">
        <v>865.14285714285711</v>
      </c>
      <c r="AF133" s="10"/>
      <c r="AG133" s="184">
        <v>0.75</v>
      </c>
      <c r="AH133" s="104">
        <v>414</v>
      </c>
      <c r="AI133" s="105">
        <v>448</v>
      </c>
      <c r="AJ133" s="105">
        <v>434</v>
      </c>
      <c r="AK133" s="105">
        <v>467</v>
      </c>
      <c r="AL133" s="105">
        <v>510</v>
      </c>
      <c r="AM133" s="105">
        <v>458</v>
      </c>
      <c r="AN133" s="106">
        <v>316</v>
      </c>
      <c r="AO133" s="15">
        <v>454.6</v>
      </c>
      <c r="AP133" s="15">
        <v>435.28571428571399</v>
      </c>
      <c r="AR133" s="104">
        <v>439</v>
      </c>
      <c r="AS133" s="105">
        <v>521</v>
      </c>
      <c r="AT133" s="105">
        <v>455</v>
      </c>
      <c r="AU133" s="105">
        <v>454</v>
      </c>
      <c r="AV133" s="105">
        <v>430</v>
      </c>
      <c r="AW133" s="105">
        <v>401</v>
      </c>
      <c r="AX133" s="106">
        <v>309</v>
      </c>
      <c r="AY133" s="15">
        <v>459.8</v>
      </c>
      <c r="AZ133" s="15">
        <v>429.857142857143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319</v>
      </c>
      <c r="D134" s="105">
        <v>332</v>
      </c>
      <c r="E134" s="105">
        <v>312</v>
      </c>
      <c r="F134" s="105">
        <v>361</v>
      </c>
      <c r="G134" s="105">
        <v>387</v>
      </c>
      <c r="H134" s="105">
        <v>420</v>
      </c>
      <c r="I134" s="106">
        <v>285</v>
      </c>
      <c r="J134" s="15">
        <v>342.2</v>
      </c>
      <c r="K134" s="15">
        <v>345.14285714285717</v>
      </c>
      <c r="M134" s="104">
        <v>364</v>
      </c>
      <c r="N134" s="105">
        <v>376</v>
      </c>
      <c r="O134" s="105">
        <v>337</v>
      </c>
      <c r="P134" s="105">
        <v>420</v>
      </c>
      <c r="Q134" s="105">
        <v>372</v>
      </c>
      <c r="R134" s="105">
        <v>380</v>
      </c>
      <c r="S134" s="106">
        <v>292</v>
      </c>
      <c r="T134" s="15">
        <v>373.8</v>
      </c>
      <c r="U134" s="15">
        <v>363</v>
      </c>
      <c r="W134" s="104">
        <v>683</v>
      </c>
      <c r="X134" s="105">
        <v>708</v>
      </c>
      <c r="Y134" s="105">
        <v>649</v>
      </c>
      <c r="Z134" s="105">
        <v>781</v>
      </c>
      <c r="AA134" s="105">
        <v>759</v>
      </c>
      <c r="AB134" s="105">
        <v>800</v>
      </c>
      <c r="AC134" s="106">
        <v>577</v>
      </c>
      <c r="AD134" s="15">
        <v>716</v>
      </c>
      <c r="AE134" s="15">
        <v>708.14285714285711</v>
      </c>
      <c r="AF134" s="10"/>
      <c r="AG134" s="184">
        <v>0.79166700000000001</v>
      </c>
      <c r="AH134" s="104">
        <v>319</v>
      </c>
      <c r="AI134" s="105">
        <v>332</v>
      </c>
      <c r="AJ134" s="105">
        <v>312</v>
      </c>
      <c r="AK134" s="105">
        <v>361</v>
      </c>
      <c r="AL134" s="105">
        <v>387</v>
      </c>
      <c r="AM134" s="105">
        <v>420</v>
      </c>
      <c r="AN134" s="106">
        <v>285</v>
      </c>
      <c r="AO134" s="15">
        <v>342.2</v>
      </c>
      <c r="AP134" s="15">
        <v>345.142857142857</v>
      </c>
      <c r="AR134" s="104">
        <v>364</v>
      </c>
      <c r="AS134" s="105">
        <v>376</v>
      </c>
      <c r="AT134" s="105">
        <v>337</v>
      </c>
      <c r="AU134" s="105">
        <v>420</v>
      </c>
      <c r="AV134" s="105">
        <v>372</v>
      </c>
      <c r="AW134" s="105">
        <v>380</v>
      </c>
      <c r="AX134" s="106">
        <v>292</v>
      </c>
      <c r="AY134" s="15">
        <v>373.8</v>
      </c>
      <c r="AZ134" s="15">
        <v>363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217</v>
      </c>
      <c r="D135" s="105">
        <v>232</v>
      </c>
      <c r="E135" s="105">
        <v>213</v>
      </c>
      <c r="F135" s="105">
        <v>246</v>
      </c>
      <c r="G135" s="105">
        <v>274</v>
      </c>
      <c r="H135" s="105">
        <v>327</v>
      </c>
      <c r="I135" s="106">
        <v>219</v>
      </c>
      <c r="J135" s="15">
        <v>236.4</v>
      </c>
      <c r="K135" s="15">
        <v>246.85714285714286</v>
      </c>
      <c r="M135" s="104">
        <v>211</v>
      </c>
      <c r="N135" s="105">
        <v>284</v>
      </c>
      <c r="O135" s="105">
        <v>221</v>
      </c>
      <c r="P135" s="105">
        <v>277</v>
      </c>
      <c r="Q135" s="105">
        <v>311</v>
      </c>
      <c r="R135" s="105">
        <v>328</v>
      </c>
      <c r="S135" s="106">
        <v>227</v>
      </c>
      <c r="T135" s="15">
        <v>260.8</v>
      </c>
      <c r="U135" s="15">
        <v>265.57142857142856</v>
      </c>
      <c r="W135" s="104">
        <v>428</v>
      </c>
      <c r="X135" s="105">
        <v>516</v>
      </c>
      <c r="Y135" s="105">
        <v>434</v>
      </c>
      <c r="Z135" s="105">
        <v>523</v>
      </c>
      <c r="AA135" s="105">
        <v>585</v>
      </c>
      <c r="AB135" s="105">
        <v>655</v>
      </c>
      <c r="AC135" s="106">
        <v>446</v>
      </c>
      <c r="AD135" s="15">
        <v>497.2</v>
      </c>
      <c r="AE135" s="15">
        <v>512.42857142857144</v>
      </c>
      <c r="AF135" s="10"/>
      <c r="AG135" s="184">
        <v>0.83333299999999999</v>
      </c>
      <c r="AH135" s="104">
        <v>217</v>
      </c>
      <c r="AI135" s="105">
        <v>232</v>
      </c>
      <c r="AJ135" s="105">
        <v>213</v>
      </c>
      <c r="AK135" s="105">
        <v>246</v>
      </c>
      <c r="AL135" s="105">
        <v>274</v>
      </c>
      <c r="AM135" s="105">
        <v>327</v>
      </c>
      <c r="AN135" s="106">
        <v>219</v>
      </c>
      <c r="AO135" s="15">
        <v>236.4</v>
      </c>
      <c r="AP135" s="15">
        <v>246.857142857143</v>
      </c>
      <c r="AR135" s="104">
        <v>211</v>
      </c>
      <c r="AS135" s="105">
        <v>284</v>
      </c>
      <c r="AT135" s="105">
        <v>221</v>
      </c>
      <c r="AU135" s="105">
        <v>277</v>
      </c>
      <c r="AV135" s="105">
        <v>311</v>
      </c>
      <c r="AW135" s="105">
        <v>328</v>
      </c>
      <c r="AX135" s="106">
        <v>227</v>
      </c>
      <c r="AY135" s="15">
        <v>260.8</v>
      </c>
      <c r="AZ135" s="15">
        <v>265.57142857142901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148</v>
      </c>
      <c r="D136" s="105">
        <v>185</v>
      </c>
      <c r="E136" s="105">
        <v>179</v>
      </c>
      <c r="F136" s="105">
        <v>165</v>
      </c>
      <c r="G136" s="105">
        <v>196</v>
      </c>
      <c r="H136" s="105">
        <v>250</v>
      </c>
      <c r="I136" s="106">
        <v>139</v>
      </c>
      <c r="J136" s="15">
        <v>174.6</v>
      </c>
      <c r="K136" s="15">
        <v>180.28571428571428</v>
      </c>
      <c r="M136" s="104">
        <v>196</v>
      </c>
      <c r="N136" s="105">
        <v>186</v>
      </c>
      <c r="O136" s="105">
        <v>207</v>
      </c>
      <c r="P136" s="105">
        <v>219</v>
      </c>
      <c r="Q136" s="105">
        <v>251</v>
      </c>
      <c r="R136" s="105">
        <v>281</v>
      </c>
      <c r="S136" s="106">
        <v>151</v>
      </c>
      <c r="T136" s="15">
        <v>211.8</v>
      </c>
      <c r="U136" s="15">
        <v>213</v>
      </c>
      <c r="W136" s="104">
        <v>344</v>
      </c>
      <c r="X136" s="105">
        <v>371</v>
      </c>
      <c r="Y136" s="105">
        <v>386</v>
      </c>
      <c r="Z136" s="105">
        <v>384</v>
      </c>
      <c r="AA136" s="105">
        <v>447</v>
      </c>
      <c r="AB136" s="105">
        <v>531</v>
      </c>
      <c r="AC136" s="106">
        <v>290</v>
      </c>
      <c r="AD136" s="15">
        <v>386.4</v>
      </c>
      <c r="AE136" s="15">
        <v>393.28571428571428</v>
      </c>
      <c r="AF136" s="10"/>
      <c r="AG136" s="184">
        <v>0.875</v>
      </c>
      <c r="AH136" s="104">
        <v>148</v>
      </c>
      <c r="AI136" s="105">
        <v>185</v>
      </c>
      <c r="AJ136" s="105">
        <v>179</v>
      </c>
      <c r="AK136" s="105">
        <v>165</v>
      </c>
      <c r="AL136" s="105">
        <v>196</v>
      </c>
      <c r="AM136" s="105">
        <v>250</v>
      </c>
      <c r="AN136" s="106">
        <v>139</v>
      </c>
      <c r="AO136" s="15">
        <v>174.6</v>
      </c>
      <c r="AP136" s="15">
        <v>180.28571428571399</v>
      </c>
      <c r="AR136" s="104">
        <v>196</v>
      </c>
      <c r="AS136" s="105">
        <v>186</v>
      </c>
      <c r="AT136" s="105">
        <v>207</v>
      </c>
      <c r="AU136" s="105">
        <v>219</v>
      </c>
      <c r="AV136" s="105">
        <v>251</v>
      </c>
      <c r="AW136" s="105">
        <v>281</v>
      </c>
      <c r="AX136" s="106">
        <v>151</v>
      </c>
      <c r="AY136" s="15">
        <v>211.8</v>
      </c>
      <c r="AZ136" s="15">
        <v>213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116</v>
      </c>
      <c r="D137" s="105">
        <v>136</v>
      </c>
      <c r="E137" s="105">
        <v>129</v>
      </c>
      <c r="F137" s="105">
        <v>149</v>
      </c>
      <c r="G137" s="105">
        <v>180</v>
      </c>
      <c r="H137" s="105">
        <v>191</v>
      </c>
      <c r="I137" s="106">
        <v>121</v>
      </c>
      <c r="J137" s="15">
        <v>142</v>
      </c>
      <c r="K137" s="15">
        <v>146</v>
      </c>
      <c r="M137" s="104">
        <v>156</v>
      </c>
      <c r="N137" s="105">
        <v>155</v>
      </c>
      <c r="O137" s="105">
        <v>199</v>
      </c>
      <c r="P137" s="105">
        <v>191</v>
      </c>
      <c r="Q137" s="105">
        <v>213</v>
      </c>
      <c r="R137" s="105">
        <v>217</v>
      </c>
      <c r="S137" s="106">
        <v>117</v>
      </c>
      <c r="T137" s="15">
        <v>182.8</v>
      </c>
      <c r="U137" s="15">
        <v>178.28571428571428</v>
      </c>
      <c r="W137" s="104">
        <v>272</v>
      </c>
      <c r="X137" s="105">
        <v>291</v>
      </c>
      <c r="Y137" s="105">
        <v>328</v>
      </c>
      <c r="Z137" s="105">
        <v>340</v>
      </c>
      <c r="AA137" s="105">
        <v>393</v>
      </c>
      <c r="AB137" s="105">
        <v>408</v>
      </c>
      <c r="AC137" s="106">
        <v>238</v>
      </c>
      <c r="AD137" s="15">
        <v>324.8</v>
      </c>
      <c r="AE137" s="15">
        <v>324.28571428571428</v>
      </c>
      <c r="AF137" s="10"/>
      <c r="AG137" s="184">
        <v>0.91666700000000001</v>
      </c>
      <c r="AH137" s="104">
        <v>116</v>
      </c>
      <c r="AI137" s="105">
        <v>136</v>
      </c>
      <c r="AJ137" s="105">
        <v>129</v>
      </c>
      <c r="AK137" s="105">
        <v>149</v>
      </c>
      <c r="AL137" s="105">
        <v>180</v>
      </c>
      <c r="AM137" s="105">
        <v>191</v>
      </c>
      <c r="AN137" s="106">
        <v>121</v>
      </c>
      <c r="AO137" s="15">
        <v>142</v>
      </c>
      <c r="AP137" s="15">
        <v>146</v>
      </c>
      <c r="AR137" s="104">
        <v>156</v>
      </c>
      <c r="AS137" s="105">
        <v>155</v>
      </c>
      <c r="AT137" s="105">
        <v>199</v>
      </c>
      <c r="AU137" s="105">
        <v>191</v>
      </c>
      <c r="AV137" s="105">
        <v>213</v>
      </c>
      <c r="AW137" s="105">
        <v>217</v>
      </c>
      <c r="AX137" s="106">
        <v>117</v>
      </c>
      <c r="AY137" s="15">
        <v>182.8</v>
      </c>
      <c r="AZ137" s="15">
        <v>178.28571428571399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57</v>
      </c>
      <c r="D138" s="105">
        <v>76</v>
      </c>
      <c r="E138" s="105">
        <v>85</v>
      </c>
      <c r="F138" s="105">
        <v>73</v>
      </c>
      <c r="G138" s="105">
        <v>145</v>
      </c>
      <c r="H138" s="105">
        <v>140</v>
      </c>
      <c r="I138" s="106">
        <v>58</v>
      </c>
      <c r="J138" s="15">
        <v>87.2</v>
      </c>
      <c r="K138" s="15">
        <v>90.571428571428569</v>
      </c>
      <c r="M138" s="104">
        <v>63</v>
      </c>
      <c r="N138" s="105">
        <v>69</v>
      </c>
      <c r="O138" s="105">
        <v>89</v>
      </c>
      <c r="P138" s="105">
        <v>103</v>
      </c>
      <c r="Q138" s="105">
        <v>144</v>
      </c>
      <c r="R138" s="105">
        <v>172</v>
      </c>
      <c r="S138" s="106">
        <v>87</v>
      </c>
      <c r="T138" s="15">
        <v>93.6</v>
      </c>
      <c r="U138" s="15">
        <v>103.85714285714286</v>
      </c>
      <c r="W138" s="104">
        <v>120</v>
      </c>
      <c r="X138" s="105">
        <v>145</v>
      </c>
      <c r="Y138" s="105">
        <v>174</v>
      </c>
      <c r="Z138" s="105">
        <v>176</v>
      </c>
      <c r="AA138" s="105">
        <v>289</v>
      </c>
      <c r="AB138" s="105">
        <v>312</v>
      </c>
      <c r="AC138" s="106">
        <v>145</v>
      </c>
      <c r="AD138" s="15">
        <v>180.8</v>
      </c>
      <c r="AE138" s="15">
        <v>194.42857142857142</v>
      </c>
      <c r="AF138" s="10"/>
      <c r="AG138" s="184">
        <v>0.95833299999999999</v>
      </c>
      <c r="AH138" s="104">
        <v>57</v>
      </c>
      <c r="AI138" s="105">
        <v>76</v>
      </c>
      <c r="AJ138" s="105">
        <v>85</v>
      </c>
      <c r="AK138" s="105">
        <v>73</v>
      </c>
      <c r="AL138" s="105">
        <v>145</v>
      </c>
      <c r="AM138" s="105">
        <v>140</v>
      </c>
      <c r="AN138" s="106">
        <v>58</v>
      </c>
      <c r="AO138" s="15">
        <v>87.2</v>
      </c>
      <c r="AP138" s="15">
        <v>90.571428571428598</v>
      </c>
      <c r="AR138" s="104">
        <v>63</v>
      </c>
      <c r="AS138" s="105">
        <v>69</v>
      </c>
      <c r="AT138" s="105">
        <v>89</v>
      </c>
      <c r="AU138" s="105">
        <v>103</v>
      </c>
      <c r="AV138" s="105">
        <v>144</v>
      </c>
      <c r="AW138" s="105">
        <v>172</v>
      </c>
      <c r="AX138" s="106">
        <v>87</v>
      </c>
      <c r="AY138" s="15">
        <v>93.6</v>
      </c>
      <c r="AZ138" s="15">
        <v>103.857142857143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57</v>
      </c>
      <c r="C139" s="230">
        <v>5074</v>
      </c>
      <c r="D139" s="231">
        <v>5088</v>
      </c>
      <c r="E139" s="231">
        <v>5443</v>
      </c>
      <c r="F139" s="231">
        <v>5540</v>
      </c>
      <c r="G139" s="231">
        <v>5565</v>
      </c>
      <c r="H139" s="231">
        <v>4962</v>
      </c>
      <c r="I139" s="232">
        <v>3663</v>
      </c>
      <c r="J139" s="233">
        <v>5342</v>
      </c>
      <c r="K139" s="233">
        <v>5047.8571428571431</v>
      </c>
      <c r="L139" s="4"/>
      <c r="M139" s="230">
        <v>4596</v>
      </c>
      <c r="N139" s="231">
        <v>4802</v>
      </c>
      <c r="O139" s="231">
        <v>4855</v>
      </c>
      <c r="P139" s="231">
        <v>4700</v>
      </c>
      <c r="Q139" s="231">
        <v>4810</v>
      </c>
      <c r="R139" s="231">
        <v>3839</v>
      </c>
      <c r="S139" s="232">
        <v>3089</v>
      </c>
      <c r="T139" s="233">
        <v>4752.5999999999995</v>
      </c>
      <c r="U139" s="233">
        <v>4384.4285714285716</v>
      </c>
      <c r="V139" s="4"/>
      <c r="W139" s="230">
        <v>9670</v>
      </c>
      <c r="X139" s="231">
        <v>9890</v>
      </c>
      <c r="Y139" s="231">
        <v>10298</v>
      </c>
      <c r="Z139" s="231">
        <v>10240</v>
      </c>
      <c r="AA139" s="231">
        <v>10375</v>
      </c>
      <c r="AB139" s="231">
        <v>8801</v>
      </c>
      <c r="AC139" s="232">
        <v>6752</v>
      </c>
      <c r="AD139" s="233">
        <v>10094.6</v>
      </c>
      <c r="AE139" s="233">
        <v>9432.2857142857138</v>
      </c>
      <c r="AG139" s="229" t="s">
        <v>57</v>
      </c>
      <c r="AH139" s="230">
        <v>5074</v>
      </c>
      <c r="AI139" s="231">
        <v>5088</v>
      </c>
      <c r="AJ139" s="231">
        <v>5443</v>
      </c>
      <c r="AK139" s="231">
        <v>5540</v>
      </c>
      <c r="AL139" s="231">
        <v>5565</v>
      </c>
      <c r="AM139" s="231">
        <v>4962</v>
      </c>
      <c r="AN139" s="232">
        <v>3663</v>
      </c>
      <c r="AO139" s="233">
        <v>5342</v>
      </c>
      <c r="AP139" s="233">
        <v>5047.8571428571404</v>
      </c>
      <c r="AQ139" s="4"/>
      <c r="AR139" s="230">
        <v>4596</v>
      </c>
      <c r="AS139" s="231">
        <v>4802</v>
      </c>
      <c r="AT139" s="231">
        <v>4855</v>
      </c>
      <c r="AU139" s="231">
        <v>4700</v>
      </c>
      <c r="AV139" s="231">
        <v>4810</v>
      </c>
      <c r="AW139" s="231">
        <v>3839</v>
      </c>
      <c r="AX139" s="232">
        <v>3089</v>
      </c>
      <c r="AY139" s="233">
        <v>4752.6000000000004</v>
      </c>
      <c r="AZ139" s="233">
        <v>4384.4285714285697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58</v>
      </c>
      <c r="C140" s="235">
        <v>5971</v>
      </c>
      <c r="D140" s="236">
        <v>6073</v>
      </c>
      <c r="E140" s="236">
        <v>6398</v>
      </c>
      <c r="F140" s="236">
        <v>6556</v>
      </c>
      <c r="G140" s="236">
        <v>6643</v>
      </c>
      <c r="H140" s="236">
        <v>6034</v>
      </c>
      <c r="I140" s="237">
        <v>4347</v>
      </c>
      <c r="J140" s="238">
        <v>6328.2</v>
      </c>
      <c r="K140" s="238">
        <v>6003.1428571428578</v>
      </c>
      <c r="L140" s="4"/>
      <c r="M140" s="235">
        <v>5445</v>
      </c>
      <c r="N140" s="236">
        <v>5721</v>
      </c>
      <c r="O140" s="236">
        <v>5692</v>
      </c>
      <c r="P140" s="236">
        <v>5687</v>
      </c>
      <c r="Q140" s="236">
        <v>5812</v>
      </c>
      <c r="R140" s="236">
        <v>4857</v>
      </c>
      <c r="S140" s="237">
        <v>3785</v>
      </c>
      <c r="T140" s="238">
        <v>5671.4</v>
      </c>
      <c r="U140" s="238">
        <v>5285.5714285714284</v>
      </c>
      <c r="V140" s="4"/>
      <c r="W140" s="235">
        <v>11416</v>
      </c>
      <c r="X140" s="236">
        <v>11794</v>
      </c>
      <c r="Y140" s="236">
        <v>12090</v>
      </c>
      <c r="Z140" s="236">
        <v>12243</v>
      </c>
      <c r="AA140" s="236">
        <v>12455</v>
      </c>
      <c r="AB140" s="236">
        <v>10891</v>
      </c>
      <c r="AC140" s="237">
        <v>8132</v>
      </c>
      <c r="AD140" s="238">
        <v>11999.600000000002</v>
      </c>
      <c r="AE140" s="238">
        <v>11288.714285714283</v>
      </c>
      <c r="AG140" s="234" t="s">
        <v>58</v>
      </c>
      <c r="AH140" s="235">
        <v>5971</v>
      </c>
      <c r="AI140" s="236">
        <v>6073</v>
      </c>
      <c r="AJ140" s="236">
        <v>6398</v>
      </c>
      <c r="AK140" s="236">
        <v>6556</v>
      </c>
      <c r="AL140" s="236">
        <v>6643</v>
      </c>
      <c r="AM140" s="236">
        <v>6034</v>
      </c>
      <c r="AN140" s="237">
        <v>4347</v>
      </c>
      <c r="AO140" s="238">
        <v>6328.2</v>
      </c>
      <c r="AP140" s="238">
        <v>6003.1428571428596</v>
      </c>
      <c r="AQ140" s="4"/>
      <c r="AR140" s="235">
        <v>5445</v>
      </c>
      <c r="AS140" s="236">
        <v>5721</v>
      </c>
      <c r="AT140" s="236">
        <v>5692</v>
      </c>
      <c r="AU140" s="236">
        <v>5687</v>
      </c>
      <c r="AV140" s="236">
        <v>5812</v>
      </c>
      <c r="AW140" s="236">
        <v>4857</v>
      </c>
      <c r="AX140" s="237">
        <v>3785</v>
      </c>
      <c r="AY140" s="238">
        <v>5671.4</v>
      </c>
      <c r="AZ140" s="238">
        <v>5285.5714285714303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59</v>
      </c>
      <c r="C141" s="240">
        <v>6144</v>
      </c>
      <c r="D141" s="241">
        <v>6285</v>
      </c>
      <c r="E141" s="241">
        <v>6612</v>
      </c>
      <c r="F141" s="241">
        <v>6778</v>
      </c>
      <c r="G141" s="241">
        <v>6968</v>
      </c>
      <c r="H141" s="241">
        <v>6365</v>
      </c>
      <c r="I141" s="242">
        <v>4526</v>
      </c>
      <c r="J141" s="243">
        <v>6557.4</v>
      </c>
      <c r="K141" s="243">
        <v>6239.7142857142862</v>
      </c>
      <c r="L141" s="4"/>
      <c r="M141" s="240">
        <v>5664</v>
      </c>
      <c r="N141" s="241">
        <v>5945</v>
      </c>
      <c r="O141" s="241">
        <v>5980</v>
      </c>
      <c r="P141" s="241">
        <v>5981</v>
      </c>
      <c r="Q141" s="241">
        <v>6169</v>
      </c>
      <c r="R141" s="241">
        <v>5246</v>
      </c>
      <c r="S141" s="242">
        <v>3989</v>
      </c>
      <c r="T141" s="243">
        <v>5947.8</v>
      </c>
      <c r="U141" s="243">
        <v>5567.7142857142862</v>
      </c>
      <c r="V141" s="4"/>
      <c r="W141" s="240">
        <v>11808</v>
      </c>
      <c r="X141" s="241">
        <v>12230</v>
      </c>
      <c r="Y141" s="241">
        <v>12592</v>
      </c>
      <c r="Z141" s="241">
        <v>12759</v>
      </c>
      <c r="AA141" s="241">
        <v>13137</v>
      </c>
      <c r="AB141" s="241">
        <v>11611</v>
      </c>
      <c r="AC141" s="242">
        <v>8515</v>
      </c>
      <c r="AD141" s="243">
        <v>12505.2</v>
      </c>
      <c r="AE141" s="243">
        <v>11807.428571428567</v>
      </c>
      <c r="AG141" s="239" t="s">
        <v>59</v>
      </c>
      <c r="AH141" s="240">
        <v>6144</v>
      </c>
      <c r="AI141" s="241">
        <v>6285</v>
      </c>
      <c r="AJ141" s="241">
        <v>6612</v>
      </c>
      <c r="AK141" s="241">
        <v>6778</v>
      </c>
      <c r="AL141" s="241">
        <v>6968</v>
      </c>
      <c r="AM141" s="241">
        <v>6365</v>
      </c>
      <c r="AN141" s="242">
        <v>4526</v>
      </c>
      <c r="AO141" s="243">
        <v>6557.4</v>
      </c>
      <c r="AP141" s="243">
        <v>6239.7142857142899</v>
      </c>
      <c r="AQ141" s="4"/>
      <c r="AR141" s="240">
        <v>5664</v>
      </c>
      <c r="AS141" s="241">
        <v>5945</v>
      </c>
      <c r="AT141" s="241">
        <v>5980</v>
      </c>
      <c r="AU141" s="241">
        <v>5981</v>
      </c>
      <c r="AV141" s="241">
        <v>6169</v>
      </c>
      <c r="AW141" s="241">
        <v>5246</v>
      </c>
      <c r="AX141" s="242">
        <v>3989</v>
      </c>
      <c r="AY141" s="243">
        <v>5947.8</v>
      </c>
      <c r="AZ141" s="243">
        <v>5567.7142857142899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60</v>
      </c>
      <c r="C142" s="245">
        <v>6310</v>
      </c>
      <c r="D142" s="246">
        <v>6435</v>
      </c>
      <c r="E142" s="246">
        <v>6770</v>
      </c>
      <c r="F142" s="246">
        <v>6932</v>
      </c>
      <c r="G142" s="246">
        <v>7131</v>
      </c>
      <c r="H142" s="246">
        <v>6581</v>
      </c>
      <c r="I142" s="247">
        <v>4778</v>
      </c>
      <c r="J142" s="248">
        <v>6715.6</v>
      </c>
      <c r="K142" s="248">
        <v>6419.5714285714294</v>
      </c>
      <c r="L142" s="4"/>
      <c r="M142" s="245">
        <v>5807</v>
      </c>
      <c r="N142" s="246">
        <v>6058</v>
      </c>
      <c r="O142" s="246">
        <v>6117</v>
      </c>
      <c r="P142" s="246">
        <v>6098</v>
      </c>
      <c r="Q142" s="246">
        <v>6301</v>
      </c>
      <c r="R142" s="246">
        <v>5446</v>
      </c>
      <c r="S142" s="247">
        <v>4258</v>
      </c>
      <c r="T142" s="248">
        <v>6076.2000000000007</v>
      </c>
      <c r="U142" s="248">
        <v>5726.4285714285725</v>
      </c>
      <c r="V142" s="4"/>
      <c r="W142" s="245">
        <v>12117</v>
      </c>
      <c r="X142" s="246">
        <v>12493</v>
      </c>
      <c r="Y142" s="246">
        <v>12887</v>
      </c>
      <c r="Z142" s="246">
        <v>13030</v>
      </c>
      <c r="AA142" s="246">
        <v>13432</v>
      </c>
      <c r="AB142" s="246">
        <v>12027</v>
      </c>
      <c r="AC142" s="247">
        <v>9036</v>
      </c>
      <c r="AD142" s="248">
        <v>12791.800000000001</v>
      </c>
      <c r="AE142" s="248">
        <v>12145.999999999996</v>
      </c>
      <c r="AG142" s="244" t="s">
        <v>60</v>
      </c>
      <c r="AH142" s="245">
        <v>6310</v>
      </c>
      <c r="AI142" s="246">
        <v>6435</v>
      </c>
      <c r="AJ142" s="246">
        <v>6770</v>
      </c>
      <c r="AK142" s="246">
        <v>6932</v>
      </c>
      <c r="AL142" s="246">
        <v>7131</v>
      </c>
      <c r="AM142" s="246">
        <v>6581</v>
      </c>
      <c r="AN142" s="247">
        <v>4778</v>
      </c>
      <c r="AO142" s="248">
        <v>6715.6</v>
      </c>
      <c r="AP142" s="248">
        <v>6419.5714285714303</v>
      </c>
      <c r="AQ142" s="4"/>
      <c r="AR142" s="245">
        <v>5807</v>
      </c>
      <c r="AS142" s="246">
        <v>6058</v>
      </c>
      <c r="AT142" s="246">
        <v>6117</v>
      </c>
      <c r="AU142" s="246">
        <v>6098</v>
      </c>
      <c r="AV142" s="246">
        <v>6301</v>
      </c>
      <c r="AW142" s="246">
        <v>5446</v>
      </c>
      <c r="AX142" s="247">
        <v>4258</v>
      </c>
      <c r="AY142" s="248">
        <v>6076.2</v>
      </c>
      <c r="AZ142" s="248">
        <v>5726.4285714285697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6" t="s">
        <v>71</v>
      </c>
      <c r="E145" s="537"/>
      <c r="F145" s="537"/>
      <c r="G145" s="537"/>
      <c r="H145" s="537"/>
      <c r="I145" s="537"/>
      <c r="J145" s="537"/>
      <c r="K145" s="537"/>
      <c r="L145" s="537"/>
      <c r="M145" s="537"/>
      <c r="N145" s="537"/>
      <c r="O145" s="538"/>
      <c r="R145" s="536" t="s">
        <v>124</v>
      </c>
      <c r="S145" s="537"/>
      <c r="T145" s="537"/>
      <c r="U145" s="537"/>
      <c r="V145" s="537"/>
      <c r="W145" s="537"/>
      <c r="X145" s="537"/>
      <c r="Y145" s="537"/>
      <c r="Z145" s="537"/>
      <c r="AA145" s="537"/>
      <c r="AB145" s="537"/>
      <c r="AC145" s="538"/>
      <c r="AF145" s="606" t="s">
        <v>15</v>
      </c>
      <c r="AG145" s="607"/>
      <c r="AH145" s="607"/>
      <c r="AI145" s="607"/>
      <c r="AJ145" s="607"/>
      <c r="AK145" s="607"/>
      <c r="AL145" s="607"/>
      <c r="AM145" s="607"/>
      <c r="AN145" s="607"/>
      <c r="AO145" s="607"/>
      <c r="AP145" s="607"/>
      <c r="AQ145" s="608"/>
      <c r="AR145" s="9"/>
    </row>
    <row r="146" spans="1:44" x14ac:dyDescent="0.35">
      <c r="A146" s="133"/>
      <c r="D146" s="609" t="s">
        <v>68</v>
      </c>
      <c r="E146" s="609"/>
      <c r="F146" s="609"/>
      <c r="G146" s="609"/>
      <c r="H146" s="609"/>
      <c r="I146" s="609"/>
      <c r="J146" s="609"/>
      <c r="K146" s="609"/>
      <c r="L146" s="609"/>
      <c r="M146" s="609"/>
      <c r="N146" s="609"/>
      <c r="O146" s="609"/>
      <c r="R146" s="609" t="s">
        <v>68</v>
      </c>
      <c r="S146" s="609"/>
      <c r="T146" s="609"/>
      <c r="U146" s="609"/>
      <c r="V146" s="609"/>
      <c r="W146" s="609"/>
      <c r="X146" s="609"/>
      <c r="Y146" s="609"/>
      <c r="Z146" s="609"/>
      <c r="AA146" s="609"/>
      <c r="AB146" s="609"/>
      <c r="AC146" s="609"/>
      <c r="AF146" s="609" t="s">
        <v>68</v>
      </c>
      <c r="AG146" s="609"/>
      <c r="AH146" s="609"/>
      <c r="AI146" s="609"/>
      <c r="AJ146" s="609"/>
      <c r="AK146" s="609"/>
      <c r="AL146" s="609"/>
      <c r="AM146" s="609"/>
      <c r="AN146" s="609"/>
      <c r="AO146" s="609"/>
      <c r="AP146" s="609"/>
      <c r="AQ146" s="609"/>
      <c r="AR146" s="9"/>
    </row>
    <row r="147" spans="1:44" x14ac:dyDescent="0.35">
      <c r="A147" s="133"/>
      <c r="C147" s="110" t="s">
        <v>69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69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69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61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17</v>
      </c>
      <c r="D149" s="200">
        <v>0</v>
      </c>
      <c r="E149" s="112">
        <v>16</v>
      </c>
      <c r="F149" s="112">
        <v>0</v>
      </c>
      <c r="G149" s="112">
        <v>1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13</v>
      </c>
      <c r="R149" s="200">
        <v>0</v>
      </c>
      <c r="S149" s="112">
        <v>13</v>
      </c>
      <c r="T149" s="112">
        <v>0</v>
      </c>
      <c r="U149" s="112">
        <v>0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30</v>
      </c>
      <c r="AF149" s="112">
        <v>0</v>
      </c>
      <c r="AG149" s="113">
        <v>29</v>
      </c>
      <c r="AH149" s="113">
        <v>0</v>
      </c>
      <c r="AI149" s="113">
        <v>1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7</v>
      </c>
      <c r="D150" s="202">
        <v>0</v>
      </c>
      <c r="E150" s="117">
        <v>7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11</v>
      </c>
      <c r="R150" s="202">
        <v>1</v>
      </c>
      <c r="S150" s="117">
        <v>9</v>
      </c>
      <c r="T150" s="117">
        <v>0</v>
      </c>
      <c r="U150" s="117">
        <v>1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18</v>
      </c>
      <c r="AF150" s="7">
        <v>1</v>
      </c>
      <c r="AG150" s="7">
        <v>16</v>
      </c>
      <c r="AH150" s="7">
        <v>0</v>
      </c>
      <c r="AI150" s="7">
        <v>1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5</v>
      </c>
      <c r="D151" s="202">
        <v>0</v>
      </c>
      <c r="E151" s="117">
        <v>5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13</v>
      </c>
      <c r="R151" s="202">
        <v>1</v>
      </c>
      <c r="S151" s="117">
        <v>12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18</v>
      </c>
      <c r="AF151" s="7">
        <v>1</v>
      </c>
      <c r="AG151" s="7">
        <v>17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8</v>
      </c>
      <c r="D152" s="202">
        <v>0</v>
      </c>
      <c r="E152" s="117">
        <v>8</v>
      </c>
      <c r="F152" s="117">
        <v>0</v>
      </c>
      <c r="G152" s="117">
        <v>0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10</v>
      </c>
      <c r="R152" s="202">
        <v>0</v>
      </c>
      <c r="S152" s="117">
        <v>9</v>
      </c>
      <c r="T152" s="117">
        <v>0</v>
      </c>
      <c r="U152" s="117">
        <v>1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18</v>
      </c>
      <c r="AF152" s="7">
        <v>0</v>
      </c>
      <c r="AG152" s="7">
        <v>17</v>
      </c>
      <c r="AH152" s="7">
        <v>0</v>
      </c>
      <c r="AI152" s="7">
        <v>1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6</v>
      </c>
      <c r="D153" s="202">
        <v>0</v>
      </c>
      <c r="E153" s="117">
        <v>6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7</v>
      </c>
      <c r="R153" s="202">
        <v>0</v>
      </c>
      <c r="S153" s="117">
        <v>6</v>
      </c>
      <c r="T153" s="117">
        <v>0</v>
      </c>
      <c r="U153" s="117">
        <v>1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13</v>
      </c>
      <c r="AF153" s="7">
        <v>0</v>
      </c>
      <c r="AG153" s="7">
        <v>12</v>
      </c>
      <c r="AH153" s="7">
        <v>0</v>
      </c>
      <c r="AI153" s="7">
        <v>1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6</v>
      </c>
      <c r="D154" s="202">
        <v>1</v>
      </c>
      <c r="E154" s="117">
        <v>4</v>
      </c>
      <c r="F154" s="117">
        <v>0</v>
      </c>
      <c r="G154" s="117">
        <v>1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4</v>
      </c>
      <c r="R154" s="202">
        <v>0</v>
      </c>
      <c r="S154" s="117">
        <v>2</v>
      </c>
      <c r="T154" s="117">
        <v>0</v>
      </c>
      <c r="U154" s="117">
        <v>2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10</v>
      </c>
      <c r="AF154" s="7">
        <v>1</v>
      </c>
      <c r="AG154" s="7">
        <v>6</v>
      </c>
      <c r="AH154" s="7">
        <v>0</v>
      </c>
      <c r="AI154" s="7">
        <v>3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5</v>
      </c>
      <c r="D155" s="202">
        <v>0</v>
      </c>
      <c r="E155" s="117">
        <v>5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7</v>
      </c>
      <c r="R155" s="202">
        <v>0</v>
      </c>
      <c r="S155" s="117">
        <v>7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12</v>
      </c>
      <c r="AF155" s="7">
        <v>0</v>
      </c>
      <c r="AG155" s="7">
        <v>12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5</v>
      </c>
      <c r="D156" s="202">
        <v>0</v>
      </c>
      <c r="E156" s="117">
        <v>5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4</v>
      </c>
      <c r="R156" s="202">
        <v>0</v>
      </c>
      <c r="S156" s="117">
        <v>4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9</v>
      </c>
      <c r="AF156" s="7">
        <v>0</v>
      </c>
      <c r="AG156" s="7">
        <v>9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5</v>
      </c>
      <c r="D157" s="202">
        <v>0</v>
      </c>
      <c r="E157" s="117">
        <v>5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4</v>
      </c>
      <c r="R157" s="202">
        <v>0</v>
      </c>
      <c r="S157" s="117">
        <v>4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9</v>
      </c>
      <c r="AF157" s="7">
        <v>0</v>
      </c>
      <c r="AG157" s="7">
        <v>9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1</v>
      </c>
      <c r="D158" s="202">
        <v>0</v>
      </c>
      <c r="E158" s="117">
        <v>1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6</v>
      </c>
      <c r="R158" s="202">
        <v>0</v>
      </c>
      <c r="S158" s="117">
        <v>6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7</v>
      </c>
      <c r="AF158" s="7">
        <v>0</v>
      </c>
      <c r="AG158" s="7">
        <v>7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2</v>
      </c>
      <c r="D159" s="202">
        <v>0</v>
      </c>
      <c r="E159" s="117">
        <v>2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0</v>
      </c>
      <c r="R159" s="202">
        <v>0</v>
      </c>
      <c r="S159" s="117">
        <v>0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2</v>
      </c>
      <c r="AF159" s="7">
        <v>0</v>
      </c>
      <c r="AG159" s="7">
        <v>2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1</v>
      </c>
      <c r="D160" s="202">
        <v>0</v>
      </c>
      <c r="E160" s="117">
        <v>1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1</v>
      </c>
      <c r="R160" s="202">
        <v>0</v>
      </c>
      <c r="S160" s="117">
        <v>1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2</v>
      </c>
      <c r="AF160" s="7">
        <v>0</v>
      </c>
      <c r="AG160" s="7">
        <v>2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1</v>
      </c>
      <c r="D161" s="202">
        <v>0</v>
      </c>
      <c r="E161" s="117">
        <v>1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4</v>
      </c>
      <c r="R161" s="202">
        <v>0</v>
      </c>
      <c r="S161" s="117">
        <v>4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5</v>
      </c>
      <c r="AF161" s="7">
        <v>0</v>
      </c>
      <c r="AG161" s="7">
        <v>5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3</v>
      </c>
      <c r="D162" s="202">
        <v>0</v>
      </c>
      <c r="E162" s="117">
        <v>3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1</v>
      </c>
      <c r="R162" s="202">
        <v>0</v>
      </c>
      <c r="S162" s="117">
        <v>1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4</v>
      </c>
      <c r="AF162" s="7">
        <v>0</v>
      </c>
      <c r="AG162" s="7">
        <v>4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2</v>
      </c>
      <c r="D163" s="202">
        <v>0</v>
      </c>
      <c r="E163" s="117">
        <v>2</v>
      </c>
      <c r="F163" s="117">
        <v>0</v>
      </c>
      <c r="G163" s="117">
        <v>0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4</v>
      </c>
      <c r="R163" s="202">
        <v>0</v>
      </c>
      <c r="S163" s="117">
        <v>4</v>
      </c>
      <c r="T163" s="117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6</v>
      </c>
      <c r="AF163" s="7">
        <v>0</v>
      </c>
      <c r="AG163" s="7">
        <v>6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3</v>
      </c>
      <c r="D164" s="202">
        <v>0</v>
      </c>
      <c r="E164" s="117">
        <v>3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4</v>
      </c>
      <c r="R164" s="202">
        <v>0</v>
      </c>
      <c r="S164" s="117">
        <v>4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7</v>
      </c>
      <c r="AF164" s="7">
        <v>0</v>
      </c>
      <c r="AG164" s="7">
        <v>7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1</v>
      </c>
      <c r="D165" s="202">
        <v>0</v>
      </c>
      <c r="E165" s="117">
        <v>1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3</v>
      </c>
      <c r="R165" s="202">
        <v>0</v>
      </c>
      <c r="S165" s="117">
        <v>2</v>
      </c>
      <c r="T165" s="117">
        <v>0</v>
      </c>
      <c r="U165" s="117">
        <v>1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4</v>
      </c>
      <c r="AF165" s="7">
        <v>0</v>
      </c>
      <c r="AG165" s="7">
        <v>3</v>
      </c>
      <c r="AH165" s="7">
        <v>0</v>
      </c>
      <c r="AI165" s="7">
        <v>1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8</v>
      </c>
      <c r="D166" s="202">
        <v>0</v>
      </c>
      <c r="E166" s="117">
        <v>6</v>
      </c>
      <c r="F166" s="117">
        <v>0</v>
      </c>
      <c r="G166" s="117">
        <v>1</v>
      </c>
      <c r="H166" s="117">
        <v>1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5</v>
      </c>
      <c r="R166" s="202">
        <v>0</v>
      </c>
      <c r="S166" s="117">
        <v>5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13</v>
      </c>
      <c r="AF166" s="7">
        <v>0</v>
      </c>
      <c r="AG166" s="7">
        <v>11</v>
      </c>
      <c r="AH166" s="7">
        <v>0</v>
      </c>
      <c r="AI166" s="7">
        <v>1</v>
      </c>
      <c r="AJ166" s="7">
        <v>1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4</v>
      </c>
      <c r="D167" s="202">
        <v>0</v>
      </c>
      <c r="E167" s="117">
        <v>2</v>
      </c>
      <c r="F167" s="117">
        <v>0</v>
      </c>
      <c r="G167" s="117">
        <v>2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3</v>
      </c>
      <c r="R167" s="202">
        <v>0</v>
      </c>
      <c r="S167" s="117">
        <v>3</v>
      </c>
      <c r="T167" s="117">
        <v>0</v>
      </c>
      <c r="U167" s="117">
        <v>0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7</v>
      </c>
      <c r="AF167" s="7">
        <v>0</v>
      </c>
      <c r="AG167" s="7">
        <v>5</v>
      </c>
      <c r="AH167" s="7">
        <v>0</v>
      </c>
      <c r="AI167" s="7">
        <v>2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4</v>
      </c>
      <c r="D168" s="202">
        <v>0</v>
      </c>
      <c r="E168" s="117">
        <v>4</v>
      </c>
      <c r="F168" s="117">
        <v>0</v>
      </c>
      <c r="G168" s="117">
        <v>0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4</v>
      </c>
      <c r="R168" s="202">
        <v>0</v>
      </c>
      <c r="S168" s="117">
        <v>3</v>
      </c>
      <c r="T168" s="117">
        <v>0</v>
      </c>
      <c r="U168" s="117">
        <v>1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8</v>
      </c>
      <c r="AF168" s="7">
        <v>0</v>
      </c>
      <c r="AG168" s="7">
        <v>7</v>
      </c>
      <c r="AH168" s="7">
        <v>0</v>
      </c>
      <c r="AI168" s="7">
        <v>1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9</v>
      </c>
      <c r="D169" s="202">
        <v>0</v>
      </c>
      <c r="E169" s="117">
        <v>7</v>
      </c>
      <c r="F169" s="117">
        <v>0</v>
      </c>
      <c r="G169" s="117">
        <v>2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11</v>
      </c>
      <c r="R169" s="202">
        <v>0</v>
      </c>
      <c r="S169" s="117">
        <v>9</v>
      </c>
      <c r="T169" s="117">
        <v>0</v>
      </c>
      <c r="U169" s="117">
        <v>2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20</v>
      </c>
      <c r="AF169" s="7">
        <v>0</v>
      </c>
      <c r="AG169" s="7">
        <v>16</v>
      </c>
      <c r="AH169" s="7">
        <v>0</v>
      </c>
      <c r="AI169" s="7">
        <v>4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22</v>
      </c>
      <c r="D170" s="202">
        <v>0</v>
      </c>
      <c r="E170" s="117">
        <v>20</v>
      </c>
      <c r="F170" s="117">
        <v>0</v>
      </c>
      <c r="G170" s="117">
        <v>2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5</v>
      </c>
      <c r="R170" s="202">
        <v>0</v>
      </c>
      <c r="S170" s="117">
        <v>5</v>
      </c>
      <c r="T170" s="117">
        <v>0</v>
      </c>
      <c r="U170" s="117">
        <v>0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27</v>
      </c>
      <c r="AF170" s="7">
        <v>0</v>
      </c>
      <c r="AG170" s="7">
        <v>25</v>
      </c>
      <c r="AH170" s="7">
        <v>0</v>
      </c>
      <c r="AI170" s="7">
        <v>2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28</v>
      </c>
      <c r="D171" s="202">
        <v>0</v>
      </c>
      <c r="E171" s="117">
        <v>28</v>
      </c>
      <c r="F171" s="117">
        <v>0</v>
      </c>
      <c r="G171" s="117">
        <v>0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11</v>
      </c>
      <c r="R171" s="202">
        <v>0</v>
      </c>
      <c r="S171" s="117">
        <v>9</v>
      </c>
      <c r="T171" s="117">
        <v>0</v>
      </c>
      <c r="U171" s="117">
        <v>2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39</v>
      </c>
      <c r="AF171" s="7">
        <v>0</v>
      </c>
      <c r="AG171" s="7">
        <v>37</v>
      </c>
      <c r="AH171" s="7">
        <v>0</v>
      </c>
      <c r="AI171" s="7">
        <v>2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13</v>
      </c>
      <c r="D172" s="202">
        <v>1</v>
      </c>
      <c r="E172" s="117">
        <v>10</v>
      </c>
      <c r="F172" s="117">
        <v>0</v>
      </c>
      <c r="G172" s="117">
        <v>2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8</v>
      </c>
      <c r="R172" s="202">
        <v>0</v>
      </c>
      <c r="S172" s="117">
        <v>7</v>
      </c>
      <c r="T172" s="117">
        <v>0</v>
      </c>
      <c r="U172" s="117">
        <v>1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21</v>
      </c>
      <c r="AF172" s="7">
        <v>1</v>
      </c>
      <c r="AG172" s="7">
        <v>17</v>
      </c>
      <c r="AH172" s="7">
        <v>0</v>
      </c>
      <c r="AI172" s="7">
        <v>3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34</v>
      </c>
      <c r="D173" s="202">
        <v>0</v>
      </c>
      <c r="E173" s="117">
        <v>33</v>
      </c>
      <c r="F173" s="117">
        <v>0</v>
      </c>
      <c r="G173" s="117">
        <v>1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13</v>
      </c>
      <c r="R173" s="202">
        <v>0</v>
      </c>
      <c r="S173" s="117">
        <v>13</v>
      </c>
      <c r="T173" s="117">
        <v>0</v>
      </c>
      <c r="U173" s="117">
        <v>0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47</v>
      </c>
      <c r="AF173" s="117">
        <v>0</v>
      </c>
      <c r="AG173" s="7">
        <v>46</v>
      </c>
      <c r="AH173" s="7">
        <v>0</v>
      </c>
      <c r="AI173" s="7">
        <v>1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39</v>
      </c>
      <c r="D174" s="202">
        <v>0</v>
      </c>
      <c r="E174" s="117">
        <v>37</v>
      </c>
      <c r="F174" s="117">
        <v>0</v>
      </c>
      <c r="G174" s="117">
        <v>2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17</v>
      </c>
      <c r="R174" s="202">
        <v>1</v>
      </c>
      <c r="S174" s="117">
        <v>16</v>
      </c>
      <c r="T174" s="117">
        <v>0</v>
      </c>
      <c r="U174" s="117">
        <v>0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56</v>
      </c>
      <c r="AF174" s="7">
        <v>1</v>
      </c>
      <c r="AG174" s="7">
        <v>53</v>
      </c>
      <c r="AH174" s="7">
        <v>0</v>
      </c>
      <c r="AI174" s="7">
        <v>2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74</v>
      </c>
      <c r="D175" s="202">
        <v>3</v>
      </c>
      <c r="E175" s="117">
        <v>68</v>
      </c>
      <c r="F175" s="117">
        <v>0</v>
      </c>
      <c r="G175" s="117">
        <v>3</v>
      </c>
      <c r="H175" s="117">
        <v>0</v>
      </c>
      <c r="I175" s="117">
        <v>0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19</v>
      </c>
      <c r="R175" s="202">
        <v>0</v>
      </c>
      <c r="S175" s="117">
        <v>17</v>
      </c>
      <c r="T175" s="117">
        <v>0</v>
      </c>
      <c r="U175" s="117">
        <v>2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93</v>
      </c>
      <c r="AF175" s="7">
        <v>3</v>
      </c>
      <c r="AG175" s="7">
        <v>85</v>
      </c>
      <c r="AH175" s="7">
        <v>0</v>
      </c>
      <c r="AI175" s="7">
        <v>5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66</v>
      </c>
      <c r="D176" s="202">
        <v>1</v>
      </c>
      <c r="E176" s="117">
        <v>63</v>
      </c>
      <c r="F176" s="117">
        <v>0</v>
      </c>
      <c r="G176" s="117">
        <v>2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29</v>
      </c>
      <c r="R176" s="202">
        <v>0</v>
      </c>
      <c r="S176" s="117">
        <v>28</v>
      </c>
      <c r="T176" s="117">
        <v>0</v>
      </c>
      <c r="U176" s="117">
        <v>1</v>
      </c>
      <c r="V176" s="117">
        <v>0</v>
      </c>
      <c r="W176" s="117">
        <v>0</v>
      </c>
      <c r="X176" s="117">
        <v>0</v>
      </c>
      <c r="Y176" s="117">
        <v>0</v>
      </c>
      <c r="Z176" s="117">
        <v>0</v>
      </c>
      <c r="AA176" s="117">
        <v>0</v>
      </c>
      <c r="AB176" s="117">
        <v>0</v>
      </c>
      <c r="AC176" s="203">
        <v>0</v>
      </c>
      <c r="AE176" s="115">
        <v>95</v>
      </c>
      <c r="AF176" s="7">
        <v>1</v>
      </c>
      <c r="AG176" s="7">
        <v>91</v>
      </c>
      <c r="AH176" s="7">
        <v>0</v>
      </c>
      <c r="AI176" s="7">
        <v>3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108</v>
      </c>
      <c r="D177" s="202">
        <v>3</v>
      </c>
      <c r="E177" s="117">
        <v>100</v>
      </c>
      <c r="F177" s="117">
        <v>0</v>
      </c>
      <c r="G177" s="117">
        <v>4</v>
      </c>
      <c r="H177" s="117">
        <v>1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32</v>
      </c>
      <c r="R177" s="202">
        <v>1</v>
      </c>
      <c r="S177" s="117">
        <v>30</v>
      </c>
      <c r="T177" s="117">
        <v>0</v>
      </c>
      <c r="U177" s="117">
        <v>1</v>
      </c>
      <c r="V177" s="117">
        <v>0</v>
      </c>
      <c r="W177" s="117">
        <v>0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140</v>
      </c>
      <c r="AF177" s="7">
        <v>4</v>
      </c>
      <c r="AG177" s="7">
        <v>130</v>
      </c>
      <c r="AH177" s="7">
        <v>0</v>
      </c>
      <c r="AI177" s="7">
        <v>5</v>
      </c>
      <c r="AJ177" s="7">
        <v>1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141</v>
      </c>
      <c r="D178" s="202">
        <v>7</v>
      </c>
      <c r="E178" s="117">
        <v>126</v>
      </c>
      <c r="F178" s="117">
        <v>0</v>
      </c>
      <c r="G178" s="117">
        <v>7</v>
      </c>
      <c r="H178" s="117">
        <v>0</v>
      </c>
      <c r="I178" s="117">
        <v>0</v>
      </c>
      <c r="J178" s="117">
        <v>0</v>
      </c>
      <c r="K178" s="117">
        <v>1</v>
      </c>
      <c r="L178" s="117">
        <v>0</v>
      </c>
      <c r="M178" s="117">
        <v>0</v>
      </c>
      <c r="N178" s="117">
        <v>0</v>
      </c>
      <c r="O178" s="203">
        <v>0</v>
      </c>
      <c r="Q178" s="115">
        <v>43</v>
      </c>
      <c r="R178" s="202">
        <v>0</v>
      </c>
      <c r="S178" s="117">
        <v>35</v>
      </c>
      <c r="T178" s="117">
        <v>1</v>
      </c>
      <c r="U178" s="117">
        <v>4</v>
      </c>
      <c r="V178" s="117">
        <v>1</v>
      </c>
      <c r="W178" s="117">
        <v>2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184</v>
      </c>
      <c r="AF178" s="7">
        <v>7</v>
      </c>
      <c r="AG178" s="7">
        <v>161</v>
      </c>
      <c r="AH178" s="7">
        <v>1</v>
      </c>
      <c r="AI178" s="7">
        <v>11</v>
      </c>
      <c r="AJ178" s="7">
        <v>1</v>
      </c>
      <c r="AK178" s="7">
        <v>2</v>
      </c>
      <c r="AL178" s="7">
        <v>0</v>
      </c>
      <c r="AM178" s="7">
        <v>1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208</v>
      </c>
      <c r="D179" s="202">
        <v>7</v>
      </c>
      <c r="E179" s="117">
        <v>191</v>
      </c>
      <c r="F179" s="117">
        <v>1</v>
      </c>
      <c r="G179" s="117">
        <v>7</v>
      </c>
      <c r="H179" s="117">
        <v>0</v>
      </c>
      <c r="I179" s="117">
        <v>1</v>
      </c>
      <c r="J179" s="117">
        <v>1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66</v>
      </c>
      <c r="R179" s="202">
        <v>0</v>
      </c>
      <c r="S179" s="117">
        <v>62</v>
      </c>
      <c r="T179" s="117">
        <v>1</v>
      </c>
      <c r="U179" s="117">
        <v>2</v>
      </c>
      <c r="V179" s="117">
        <v>0</v>
      </c>
      <c r="W179" s="117">
        <v>1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274</v>
      </c>
      <c r="AF179" s="7">
        <v>7</v>
      </c>
      <c r="AG179" s="7">
        <v>253</v>
      </c>
      <c r="AH179" s="7">
        <v>2</v>
      </c>
      <c r="AI179" s="7">
        <v>9</v>
      </c>
      <c r="AJ179" s="7">
        <v>0</v>
      </c>
      <c r="AK179" s="7">
        <v>2</v>
      </c>
      <c r="AL179" s="7">
        <v>1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138</v>
      </c>
      <c r="D180" s="202">
        <v>8</v>
      </c>
      <c r="E180" s="117">
        <v>121</v>
      </c>
      <c r="F180" s="117">
        <v>1</v>
      </c>
      <c r="G180" s="117">
        <v>7</v>
      </c>
      <c r="H180" s="117">
        <v>1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83</v>
      </c>
      <c r="R180" s="202">
        <v>0</v>
      </c>
      <c r="S180" s="117">
        <v>77</v>
      </c>
      <c r="T180" s="117">
        <v>1</v>
      </c>
      <c r="U180" s="117">
        <v>4</v>
      </c>
      <c r="V180" s="117">
        <v>0</v>
      </c>
      <c r="W180" s="117">
        <v>1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221</v>
      </c>
      <c r="AF180" s="7">
        <v>8</v>
      </c>
      <c r="AG180" s="7">
        <v>198</v>
      </c>
      <c r="AH180" s="7">
        <v>2</v>
      </c>
      <c r="AI180" s="7">
        <v>11</v>
      </c>
      <c r="AJ180" s="7">
        <v>1</v>
      </c>
      <c r="AK180" s="7">
        <v>1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136</v>
      </c>
      <c r="D181" s="202">
        <v>4</v>
      </c>
      <c r="E181" s="117">
        <v>121</v>
      </c>
      <c r="F181" s="117">
        <v>1</v>
      </c>
      <c r="G181" s="117">
        <v>7</v>
      </c>
      <c r="H181" s="117">
        <v>2</v>
      </c>
      <c r="I181" s="117">
        <v>1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110</v>
      </c>
      <c r="R181" s="202">
        <v>1</v>
      </c>
      <c r="S181" s="117">
        <v>104</v>
      </c>
      <c r="T181" s="117">
        <v>0</v>
      </c>
      <c r="U181" s="117">
        <v>5</v>
      </c>
      <c r="V181" s="117">
        <v>0</v>
      </c>
      <c r="W181" s="117">
        <v>0</v>
      </c>
      <c r="X181" s="117">
        <v>0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246</v>
      </c>
      <c r="AF181" s="7">
        <v>5</v>
      </c>
      <c r="AG181" s="7">
        <v>225</v>
      </c>
      <c r="AH181" s="7">
        <v>1</v>
      </c>
      <c r="AI181" s="7">
        <v>12</v>
      </c>
      <c r="AJ181" s="7">
        <v>2</v>
      </c>
      <c r="AK181" s="7">
        <v>1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132</v>
      </c>
      <c r="D182" s="202">
        <v>4</v>
      </c>
      <c r="E182" s="117">
        <v>119</v>
      </c>
      <c r="F182" s="117">
        <v>3</v>
      </c>
      <c r="G182" s="117">
        <v>6</v>
      </c>
      <c r="H182" s="117">
        <v>0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107</v>
      </c>
      <c r="R182" s="202">
        <v>0</v>
      </c>
      <c r="S182" s="117">
        <v>103</v>
      </c>
      <c r="T182" s="117">
        <v>0</v>
      </c>
      <c r="U182" s="117">
        <v>4</v>
      </c>
      <c r="V182" s="117">
        <v>0</v>
      </c>
      <c r="W182" s="117">
        <v>0</v>
      </c>
      <c r="X182" s="117">
        <v>0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239</v>
      </c>
      <c r="AF182" s="7">
        <v>4</v>
      </c>
      <c r="AG182" s="7">
        <v>222</v>
      </c>
      <c r="AH182" s="7">
        <v>3</v>
      </c>
      <c r="AI182" s="7">
        <v>10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134</v>
      </c>
      <c r="D183" s="202">
        <v>2</v>
      </c>
      <c r="E183" s="117">
        <v>123</v>
      </c>
      <c r="F183" s="117">
        <v>1</v>
      </c>
      <c r="G183" s="117">
        <v>8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113</v>
      </c>
      <c r="R183" s="202">
        <v>1</v>
      </c>
      <c r="S183" s="117">
        <v>108</v>
      </c>
      <c r="T183" s="117">
        <v>0</v>
      </c>
      <c r="U183" s="117">
        <v>3</v>
      </c>
      <c r="V183" s="117">
        <v>1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247</v>
      </c>
      <c r="AF183" s="7">
        <v>3</v>
      </c>
      <c r="AG183" s="7">
        <v>231</v>
      </c>
      <c r="AH183" s="7">
        <v>1</v>
      </c>
      <c r="AI183" s="7">
        <v>11</v>
      </c>
      <c r="AJ183" s="7">
        <v>1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125</v>
      </c>
      <c r="D184" s="202">
        <v>3</v>
      </c>
      <c r="E184" s="117">
        <v>113</v>
      </c>
      <c r="F184" s="117">
        <v>1</v>
      </c>
      <c r="G184" s="117">
        <v>5</v>
      </c>
      <c r="H184" s="117">
        <v>2</v>
      </c>
      <c r="I184" s="117">
        <v>1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203">
        <v>0</v>
      </c>
      <c r="Q184" s="115">
        <v>74</v>
      </c>
      <c r="R184" s="202">
        <v>3</v>
      </c>
      <c r="S184" s="117">
        <v>63</v>
      </c>
      <c r="T184" s="117">
        <v>0</v>
      </c>
      <c r="U184" s="117">
        <v>8</v>
      </c>
      <c r="V184" s="117">
        <v>0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199</v>
      </c>
      <c r="AF184" s="7">
        <v>6</v>
      </c>
      <c r="AG184" s="7">
        <v>176</v>
      </c>
      <c r="AH184" s="7">
        <v>1</v>
      </c>
      <c r="AI184" s="7">
        <v>13</v>
      </c>
      <c r="AJ184" s="7">
        <v>2</v>
      </c>
      <c r="AK184" s="7">
        <v>1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132</v>
      </c>
      <c r="D185" s="202">
        <v>3</v>
      </c>
      <c r="E185" s="117">
        <v>118</v>
      </c>
      <c r="F185" s="117">
        <v>0</v>
      </c>
      <c r="G185" s="117">
        <v>9</v>
      </c>
      <c r="H185" s="117">
        <v>2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88</v>
      </c>
      <c r="R185" s="202">
        <v>0</v>
      </c>
      <c r="S185" s="117">
        <v>86</v>
      </c>
      <c r="T185" s="117">
        <v>0</v>
      </c>
      <c r="U185" s="117">
        <v>2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220</v>
      </c>
      <c r="AF185" s="7">
        <v>3</v>
      </c>
      <c r="AG185" s="7">
        <v>204</v>
      </c>
      <c r="AH185" s="7">
        <v>0</v>
      </c>
      <c r="AI185" s="7">
        <v>11</v>
      </c>
      <c r="AJ185" s="7">
        <v>2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110</v>
      </c>
      <c r="D186" s="202">
        <v>1</v>
      </c>
      <c r="E186" s="117">
        <v>108</v>
      </c>
      <c r="F186" s="117">
        <v>0</v>
      </c>
      <c r="G186" s="117">
        <v>1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73</v>
      </c>
      <c r="R186" s="202">
        <v>0</v>
      </c>
      <c r="S186" s="117">
        <v>67</v>
      </c>
      <c r="T186" s="117">
        <v>1</v>
      </c>
      <c r="U186" s="117">
        <v>5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183</v>
      </c>
      <c r="AF186" s="7">
        <v>1</v>
      </c>
      <c r="AG186" s="7">
        <v>175</v>
      </c>
      <c r="AH186" s="7">
        <v>1</v>
      </c>
      <c r="AI186" s="7">
        <v>6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114</v>
      </c>
      <c r="D187" s="202">
        <v>3</v>
      </c>
      <c r="E187" s="117">
        <v>101</v>
      </c>
      <c r="F187" s="117">
        <v>0</v>
      </c>
      <c r="G187" s="117">
        <v>8</v>
      </c>
      <c r="H187" s="117">
        <v>2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78</v>
      </c>
      <c r="R187" s="202">
        <v>0</v>
      </c>
      <c r="S187" s="117">
        <v>74</v>
      </c>
      <c r="T187" s="117">
        <v>0</v>
      </c>
      <c r="U187" s="117">
        <v>4</v>
      </c>
      <c r="V187" s="117">
        <v>0</v>
      </c>
      <c r="W187" s="117">
        <v>0</v>
      </c>
      <c r="X187" s="117">
        <v>0</v>
      </c>
      <c r="Y187" s="117">
        <v>0</v>
      </c>
      <c r="Z187" s="117">
        <v>0</v>
      </c>
      <c r="AA187" s="117">
        <v>0</v>
      </c>
      <c r="AB187" s="117">
        <v>0</v>
      </c>
      <c r="AC187" s="203">
        <v>0</v>
      </c>
      <c r="AE187" s="115">
        <v>192</v>
      </c>
      <c r="AF187" s="7">
        <v>3</v>
      </c>
      <c r="AG187" s="7">
        <v>175</v>
      </c>
      <c r="AH187" s="7">
        <v>0</v>
      </c>
      <c r="AI187" s="7">
        <v>12</v>
      </c>
      <c r="AJ187" s="7">
        <v>2</v>
      </c>
      <c r="AK187" s="7">
        <v>0</v>
      </c>
      <c r="AL187" s="7">
        <v>0</v>
      </c>
      <c r="AM187" s="7">
        <v>0</v>
      </c>
      <c r="AN187" s="7">
        <v>0</v>
      </c>
      <c r="AO187" s="7">
        <v>0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89</v>
      </c>
      <c r="D188" s="202">
        <v>3</v>
      </c>
      <c r="E188" s="117">
        <v>82</v>
      </c>
      <c r="F188" s="117">
        <v>0</v>
      </c>
      <c r="G188" s="117">
        <v>3</v>
      </c>
      <c r="H188" s="117">
        <v>1</v>
      </c>
      <c r="I188" s="117">
        <v>0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67</v>
      </c>
      <c r="R188" s="202">
        <v>0</v>
      </c>
      <c r="S188" s="117">
        <v>62</v>
      </c>
      <c r="T188" s="117">
        <v>0</v>
      </c>
      <c r="U188" s="117">
        <v>4</v>
      </c>
      <c r="V188" s="117">
        <v>1</v>
      </c>
      <c r="W188" s="117">
        <v>0</v>
      </c>
      <c r="X188" s="117">
        <v>0</v>
      </c>
      <c r="Y188" s="117">
        <v>0</v>
      </c>
      <c r="Z188" s="117">
        <v>0</v>
      </c>
      <c r="AA188" s="117">
        <v>0</v>
      </c>
      <c r="AB188" s="117">
        <v>0</v>
      </c>
      <c r="AC188" s="203">
        <v>0</v>
      </c>
      <c r="AE188" s="115">
        <v>156</v>
      </c>
      <c r="AF188" s="7">
        <v>3</v>
      </c>
      <c r="AG188" s="7">
        <v>144</v>
      </c>
      <c r="AH188" s="7">
        <v>0</v>
      </c>
      <c r="AI188" s="7">
        <v>7</v>
      </c>
      <c r="AJ188" s="7">
        <v>2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99</v>
      </c>
      <c r="D189" s="202">
        <v>1</v>
      </c>
      <c r="E189" s="117">
        <v>84</v>
      </c>
      <c r="F189" s="117">
        <v>1</v>
      </c>
      <c r="G189" s="117">
        <v>13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73</v>
      </c>
      <c r="R189" s="202">
        <v>1</v>
      </c>
      <c r="S189" s="117">
        <v>61</v>
      </c>
      <c r="T189" s="117">
        <v>1</v>
      </c>
      <c r="U189" s="117">
        <v>10</v>
      </c>
      <c r="V189" s="117">
        <v>0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172</v>
      </c>
      <c r="AF189" s="7">
        <v>2</v>
      </c>
      <c r="AG189" s="7">
        <v>145</v>
      </c>
      <c r="AH189" s="7">
        <v>2</v>
      </c>
      <c r="AI189" s="7">
        <v>23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80</v>
      </c>
      <c r="D190" s="202">
        <v>1</v>
      </c>
      <c r="E190" s="117">
        <v>73</v>
      </c>
      <c r="F190" s="117">
        <v>0</v>
      </c>
      <c r="G190" s="117">
        <v>6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49</v>
      </c>
      <c r="R190" s="202">
        <v>0</v>
      </c>
      <c r="S190" s="117">
        <v>42</v>
      </c>
      <c r="T190" s="117">
        <v>0</v>
      </c>
      <c r="U190" s="117">
        <v>4</v>
      </c>
      <c r="V190" s="117">
        <v>0</v>
      </c>
      <c r="W190" s="117">
        <v>0</v>
      </c>
      <c r="X190" s="117">
        <v>1</v>
      </c>
      <c r="Y190" s="117">
        <v>0</v>
      </c>
      <c r="Z190" s="117">
        <v>0</v>
      </c>
      <c r="AA190" s="117">
        <v>1</v>
      </c>
      <c r="AB190" s="117">
        <v>1</v>
      </c>
      <c r="AC190" s="203">
        <v>0</v>
      </c>
      <c r="AE190" s="115">
        <v>129</v>
      </c>
      <c r="AF190" s="7">
        <v>1</v>
      </c>
      <c r="AG190" s="7">
        <v>115</v>
      </c>
      <c r="AH190" s="7">
        <v>0</v>
      </c>
      <c r="AI190" s="7">
        <v>10</v>
      </c>
      <c r="AJ190" s="7">
        <v>0</v>
      </c>
      <c r="AK190" s="7">
        <v>0</v>
      </c>
      <c r="AL190" s="7">
        <v>1</v>
      </c>
      <c r="AM190" s="7">
        <v>0</v>
      </c>
      <c r="AN190" s="7">
        <v>0</v>
      </c>
      <c r="AO190" s="7">
        <v>1</v>
      </c>
      <c r="AP190" s="7">
        <v>1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96</v>
      </c>
      <c r="D191" s="202">
        <v>4</v>
      </c>
      <c r="E191" s="117">
        <v>84</v>
      </c>
      <c r="F191" s="117">
        <v>0</v>
      </c>
      <c r="G191" s="117">
        <v>7</v>
      </c>
      <c r="H191" s="117">
        <v>1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63</v>
      </c>
      <c r="R191" s="202">
        <v>1</v>
      </c>
      <c r="S191" s="117">
        <v>52</v>
      </c>
      <c r="T191" s="117">
        <v>0</v>
      </c>
      <c r="U191" s="117">
        <v>9</v>
      </c>
      <c r="V191" s="117">
        <v>0</v>
      </c>
      <c r="W191" s="117">
        <v>1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159</v>
      </c>
      <c r="AF191" s="7">
        <v>5</v>
      </c>
      <c r="AG191" s="7">
        <v>136</v>
      </c>
      <c r="AH191" s="7">
        <v>0</v>
      </c>
      <c r="AI191" s="7">
        <v>16</v>
      </c>
      <c r="AJ191" s="7">
        <v>1</v>
      </c>
      <c r="AK191" s="7">
        <v>1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96</v>
      </c>
      <c r="D192" s="202">
        <v>2</v>
      </c>
      <c r="E192" s="117">
        <v>86</v>
      </c>
      <c r="F192" s="117">
        <v>1</v>
      </c>
      <c r="G192" s="117">
        <v>6</v>
      </c>
      <c r="H192" s="117">
        <v>1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63</v>
      </c>
      <c r="R192" s="202">
        <v>0</v>
      </c>
      <c r="S192" s="117">
        <v>58</v>
      </c>
      <c r="T192" s="117">
        <v>0</v>
      </c>
      <c r="U192" s="117">
        <v>4</v>
      </c>
      <c r="V192" s="117">
        <v>1</v>
      </c>
      <c r="W192" s="117">
        <v>0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159</v>
      </c>
      <c r="AF192" s="7">
        <v>2</v>
      </c>
      <c r="AG192" s="7">
        <v>144</v>
      </c>
      <c r="AH192" s="7">
        <v>1</v>
      </c>
      <c r="AI192" s="7">
        <v>10</v>
      </c>
      <c r="AJ192" s="7">
        <v>2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98</v>
      </c>
      <c r="D193" s="202">
        <v>0</v>
      </c>
      <c r="E193" s="117">
        <v>85</v>
      </c>
      <c r="F193" s="117">
        <v>1</v>
      </c>
      <c r="G193" s="117">
        <v>11</v>
      </c>
      <c r="H193" s="117">
        <v>0</v>
      </c>
      <c r="I193" s="117">
        <v>0</v>
      </c>
      <c r="J193" s="117">
        <v>0</v>
      </c>
      <c r="K193" s="117">
        <v>1</v>
      </c>
      <c r="L193" s="117">
        <v>0</v>
      </c>
      <c r="M193" s="117">
        <v>0</v>
      </c>
      <c r="N193" s="117">
        <v>0</v>
      </c>
      <c r="O193" s="203">
        <v>0</v>
      </c>
      <c r="Q193" s="115">
        <v>53</v>
      </c>
      <c r="R193" s="202">
        <v>1</v>
      </c>
      <c r="S193" s="117">
        <v>49</v>
      </c>
      <c r="T193" s="117">
        <v>0</v>
      </c>
      <c r="U193" s="117">
        <v>3</v>
      </c>
      <c r="V193" s="117">
        <v>0</v>
      </c>
      <c r="W193" s="117">
        <v>0</v>
      </c>
      <c r="X193" s="117">
        <v>0</v>
      </c>
      <c r="Y193" s="117">
        <v>0</v>
      </c>
      <c r="Z193" s="117">
        <v>0</v>
      </c>
      <c r="AA193" s="117">
        <v>0</v>
      </c>
      <c r="AB193" s="117">
        <v>0</v>
      </c>
      <c r="AC193" s="203">
        <v>0</v>
      </c>
      <c r="AE193" s="115">
        <v>151</v>
      </c>
      <c r="AF193" s="7">
        <v>1</v>
      </c>
      <c r="AG193" s="7">
        <v>134</v>
      </c>
      <c r="AH193" s="7">
        <v>1</v>
      </c>
      <c r="AI193" s="7">
        <v>14</v>
      </c>
      <c r="AJ193" s="7">
        <v>0</v>
      </c>
      <c r="AK193" s="7">
        <v>0</v>
      </c>
      <c r="AL193" s="7">
        <v>0</v>
      </c>
      <c r="AM193" s="7">
        <v>1</v>
      </c>
      <c r="AN193" s="7">
        <v>0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87</v>
      </c>
      <c r="D194" s="202">
        <v>0</v>
      </c>
      <c r="E194" s="117">
        <v>80</v>
      </c>
      <c r="F194" s="117">
        <v>0</v>
      </c>
      <c r="G194" s="117">
        <v>7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66</v>
      </c>
      <c r="R194" s="202">
        <v>0</v>
      </c>
      <c r="S194" s="117">
        <v>55</v>
      </c>
      <c r="T194" s="117">
        <v>1</v>
      </c>
      <c r="U194" s="117">
        <v>7</v>
      </c>
      <c r="V194" s="117">
        <v>2</v>
      </c>
      <c r="W194" s="117">
        <v>1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153</v>
      </c>
      <c r="AF194" s="7">
        <v>0</v>
      </c>
      <c r="AG194" s="7">
        <v>135</v>
      </c>
      <c r="AH194" s="7">
        <v>1</v>
      </c>
      <c r="AI194" s="7">
        <v>14</v>
      </c>
      <c r="AJ194" s="7">
        <v>2</v>
      </c>
      <c r="AK194" s="7">
        <v>1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78</v>
      </c>
      <c r="D195" s="202">
        <v>0</v>
      </c>
      <c r="E195" s="117">
        <v>68</v>
      </c>
      <c r="F195" s="117">
        <v>0</v>
      </c>
      <c r="G195" s="117">
        <v>8</v>
      </c>
      <c r="H195" s="117">
        <v>0</v>
      </c>
      <c r="I195" s="117">
        <v>0</v>
      </c>
      <c r="J195" s="117">
        <v>1</v>
      </c>
      <c r="K195" s="117">
        <v>1</v>
      </c>
      <c r="L195" s="117">
        <v>0</v>
      </c>
      <c r="M195" s="117">
        <v>0</v>
      </c>
      <c r="N195" s="117">
        <v>0</v>
      </c>
      <c r="O195" s="203">
        <v>0</v>
      </c>
      <c r="Q195" s="115">
        <v>60</v>
      </c>
      <c r="R195" s="202">
        <v>0</v>
      </c>
      <c r="S195" s="117">
        <v>55</v>
      </c>
      <c r="T195" s="117">
        <v>0</v>
      </c>
      <c r="U195" s="117">
        <v>4</v>
      </c>
      <c r="V195" s="117">
        <v>0</v>
      </c>
      <c r="W195" s="117">
        <v>0</v>
      </c>
      <c r="X195" s="117">
        <v>0</v>
      </c>
      <c r="Y195" s="117">
        <v>1</v>
      </c>
      <c r="Z195" s="117">
        <v>0</v>
      </c>
      <c r="AA195" s="117">
        <v>0</v>
      </c>
      <c r="AB195" s="117">
        <v>0</v>
      </c>
      <c r="AC195" s="203">
        <v>0</v>
      </c>
      <c r="AE195" s="115">
        <v>138</v>
      </c>
      <c r="AF195" s="7">
        <v>0</v>
      </c>
      <c r="AG195" s="7">
        <v>123</v>
      </c>
      <c r="AH195" s="7">
        <v>0</v>
      </c>
      <c r="AI195" s="7">
        <v>12</v>
      </c>
      <c r="AJ195" s="7">
        <v>0</v>
      </c>
      <c r="AK195" s="7">
        <v>0</v>
      </c>
      <c r="AL195" s="7">
        <v>1</v>
      </c>
      <c r="AM195" s="7">
        <v>2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68</v>
      </c>
      <c r="D196" s="202">
        <v>2</v>
      </c>
      <c r="E196" s="117">
        <v>56</v>
      </c>
      <c r="F196" s="117">
        <v>0</v>
      </c>
      <c r="G196" s="117">
        <v>10</v>
      </c>
      <c r="H196" s="117">
        <v>0</v>
      </c>
      <c r="I196" s="117">
        <v>0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64</v>
      </c>
      <c r="R196" s="202">
        <v>0</v>
      </c>
      <c r="S196" s="117">
        <v>56</v>
      </c>
      <c r="T196" s="117">
        <v>0</v>
      </c>
      <c r="U196" s="117">
        <v>7</v>
      </c>
      <c r="V196" s="117">
        <v>0</v>
      </c>
      <c r="W196" s="117">
        <v>0</v>
      </c>
      <c r="X196" s="117">
        <v>1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132</v>
      </c>
      <c r="AF196" s="7">
        <v>2</v>
      </c>
      <c r="AG196" s="7">
        <v>112</v>
      </c>
      <c r="AH196" s="7">
        <v>0</v>
      </c>
      <c r="AI196" s="7">
        <v>17</v>
      </c>
      <c r="AJ196" s="7">
        <v>0</v>
      </c>
      <c r="AK196" s="7">
        <v>0</v>
      </c>
      <c r="AL196" s="7">
        <v>1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86</v>
      </c>
      <c r="D197" s="202">
        <v>2</v>
      </c>
      <c r="E197" s="117">
        <v>77</v>
      </c>
      <c r="F197" s="117">
        <v>0</v>
      </c>
      <c r="G197" s="117">
        <v>5</v>
      </c>
      <c r="H197" s="117">
        <v>0</v>
      </c>
      <c r="I197" s="117">
        <v>1</v>
      </c>
      <c r="J197" s="117">
        <v>0</v>
      </c>
      <c r="K197" s="117">
        <v>1</v>
      </c>
      <c r="L197" s="117">
        <v>0</v>
      </c>
      <c r="M197" s="117">
        <v>0</v>
      </c>
      <c r="N197" s="117">
        <v>0</v>
      </c>
      <c r="O197" s="203">
        <v>0</v>
      </c>
      <c r="Q197" s="115">
        <v>79</v>
      </c>
      <c r="R197" s="202">
        <v>0</v>
      </c>
      <c r="S197" s="117">
        <v>74</v>
      </c>
      <c r="T197" s="117">
        <v>0</v>
      </c>
      <c r="U197" s="117">
        <v>4</v>
      </c>
      <c r="V197" s="117">
        <v>1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165</v>
      </c>
      <c r="AF197" s="117">
        <v>2</v>
      </c>
      <c r="AG197" s="7">
        <v>151</v>
      </c>
      <c r="AH197" s="7">
        <v>0</v>
      </c>
      <c r="AI197" s="7">
        <v>9</v>
      </c>
      <c r="AJ197" s="7">
        <v>1</v>
      </c>
      <c r="AK197" s="7">
        <v>1</v>
      </c>
      <c r="AL197" s="7">
        <v>0</v>
      </c>
      <c r="AM197" s="7">
        <v>1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104</v>
      </c>
      <c r="D198" s="202">
        <v>0</v>
      </c>
      <c r="E198" s="117">
        <v>98</v>
      </c>
      <c r="F198" s="117">
        <v>0</v>
      </c>
      <c r="G198" s="117">
        <v>6</v>
      </c>
      <c r="H198" s="117">
        <v>0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77</v>
      </c>
      <c r="R198" s="202">
        <v>1</v>
      </c>
      <c r="S198" s="117">
        <v>68</v>
      </c>
      <c r="T198" s="117">
        <v>0</v>
      </c>
      <c r="U198" s="117">
        <v>8</v>
      </c>
      <c r="V198" s="117">
        <v>0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181</v>
      </c>
      <c r="AF198" s="7">
        <v>1</v>
      </c>
      <c r="AG198" s="7">
        <v>166</v>
      </c>
      <c r="AH198" s="7">
        <v>0</v>
      </c>
      <c r="AI198" s="7">
        <v>14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98</v>
      </c>
      <c r="D199" s="202">
        <v>0</v>
      </c>
      <c r="E199" s="117">
        <v>95</v>
      </c>
      <c r="F199" s="117">
        <v>0</v>
      </c>
      <c r="G199" s="117">
        <v>3</v>
      </c>
      <c r="H199" s="117">
        <v>0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86</v>
      </c>
      <c r="R199" s="202">
        <v>0</v>
      </c>
      <c r="S199" s="117">
        <v>78</v>
      </c>
      <c r="T199" s="117">
        <v>2</v>
      </c>
      <c r="U199" s="117">
        <v>5</v>
      </c>
      <c r="V199" s="117">
        <v>1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184</v>
      </c>
      <c r="AF199" s="7">
        <v>0</v>
      </c>
      <c r="AG199" s="7">
        <v>173</v>
      </c>
      <c r="AH199" s="7">
        <v>2</v>
      </c>
      <c r="AI199" s="7">
        <v>8</v>
      </c>
      <c r="AJ199" s="7">
        <v>1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111</v>
      </c>
      <c r="D200" s="202">
        <v>3</v>
      </c>
      <c r="E200" s="117">
        <v>101</v>
      </c>
      <c r="F200" s="117">
        <v>0</v>
      </c>
      <c r="G200" s="117">
        <v>6</v>
      </c>
      <c r="H200" s="117">
        <v>1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77</v>
      </c>
      <c r="R200" s="202">
        <v>0</v>
      </c>
      <c r="S200" s="117">
        <v>70</v>
      </c>
      <c r="T200" s="117">
        <v>0</v>
      </c>
      <c r="U200" s="117">
        <v>6</v>
      </c>
      <c r="V200" s="117">
        <v>0</v>
      </c>
      <c r="W200" s="117">
        <v>0</v>
      </c>
      <c r="X200" s="117">
        <v>0</v>
      </c>
      <c r="Y200" s="117">
        <v>0</v>
      </c>
      <c r="Z200" s="117">
        <v>0</v>
      </c>
      <c r="AA200" s="117">
        <v>1</v>
      </c>
      <c r="AB200" s="117">
        <v>0</v>
      </c>
      <c r="AC200" s="203">
        <v>0</v>
      </c>
      <c r="AE200" s="115">
        <v>188</v>
      </c>
      <c r="AF200" s="7">
        <v>3</v>
      </c>
      <c r="AG200" s="7">
        <v>171</v>
      </c>
      <c r="AH200" s="7">
        <v>0</v>
      </c>
      <c r="AI200" s="7">
        <v>12</v>
      </c>
      <c r="AJ200" s="7">
        <v>1</v>
      </c>
      <c r="AK200" s="7">
        <v>0</v>
      </c>
      <c r="AL200" s="7">
        <v>0</v>
      </c>
      <c r="AM200" s="7">
        <v>0</v>
      </c>
      <c r="AN200" s="7">
        <v>0</v>
      </c>
      <c r="AO200" s="7">
        <v>1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71</v>
      </c>
      <c r="D201" s="202">
        <v>1</v>
      </c>
      <c r="E201" s="117">
        <v>62</v>
      </c>
      <c r="F201" s="117">
        <v>2</v>
      </c>
      <c r="G201" s="117">
        <v>6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73</v>
      </c>
      <c r="R201" s="202">
        <v>0</v>
      </c>
      <c r="S201" s="117">
        <v>70</v>
      </c>
      <c r="T201" s="117">
        <v>0</v>
      </c>
      <c r="U201" s="117">
        <v>2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1</v>
      </c>
      <c r="AB201" s="117">
        <v>0</v>
      </c>
      <c r="AC201" s="203">
        <v>0</v>
      </c>
      <c r="AE201" s="115">
        <v>144</v>
      </c>
      <c r="AF201" s="7">
        <v>1</v>
      </c>
      <c r="AG201" s="7">
        <v>132</v>
      </c>
      <c r="AH201" s="7">
        <v>2</v>
      </c>
      <c r="AI201" s="7">
        <v>8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1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77</v>
      </c>
      <c r="D202" s="202">
        <v>1</v>
      </c>
      <c r="E202" s="117">
        <v>70</v>
      </c>
      <c r="F202" s="117">
        <v>0</v>
      </c>
      <c r="G202" s="117">
        <v>5</v>
      </c>
      <c r="H202" s="117">
        <v>0</v>
      </c>
      <c r="I202" s="117">
        <v>1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81</v>
      </c>
      <c r="R202" s="202">
        <v>1</v>
      </c>
      <c r="S202" s="117">
        <v>74</v>
      </c>
      <c r="T202" s="117">
        <v>3</v>
      </c>
      <c r="U202" s="117">
        <v>3</v>
      </c>
      <c r="V202" s="117">
        <v>0</v>
      </c>
      <c r="W202" s="117">
        <v>0</v>
      </c>
      <c r="X202" s="117">
        <v>0</v>
      </c>
      <c r="Y202" s="117">
        <v>0</v>
      </c>
      <c r="Z202" s="117">
        <v>0</v>
      </c>
      <c r="AA202" s="117">
        <v>0</v>
      </c>
      <c r="AB202" s="117">
        <v>0</v>
      </c>
      <c r="AC202" s="203">
        <v>0</v>
      </c>
      <c r="AE202" s="115">
        <v>158</v>
      </c>
      <c r="AF202" s="7">
        <v>2</v>
      </c>
      <c r="AG202" s="7">
        <v>144</v>
      </c>
      <c r="AH202" s="7">
        <v>3</v>
      </c>
      <c r="AI202" s="7">
        <v>8</v>
      </c>
      <c r="AJ202" s="7">
        <v>0</v>
      </c>
      <c r="AK202" s="7">
        <v>1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87</v>
      </c>
      <c r="D203" s="202">
        <v>0</v>
      </c>
      <c r="E203" s="117">
        <v>79</v>
      </c>
      <c r="F203" s="117">
        <v>2</v>
      </c>
      <c r="G203" s="117">
        <v>6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77</v>
      </c>
      <c r="R203" s="202">
        <v>0</v>
      </c>
      <c r="S203" s="117">
        <v>69</v>
      </c>
      <c r="T203" s="117">
        <v>0</v>
      </c>
      <c r="U203" s="117">
        <v>7</v>
      </c>
      <c r="V203" s="117">
        <v>0</v>
      </c>
      <c r="W203" s="117">
        <v>1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164</v>
      </c>
      <c r="AF203" s="7">
        <v>0</v>
      </c>
      <c r="AG203" s="7">
        <v>148</v>
      </c>
      <c r="AH203" s="7">
        <v>2</v>
      </c>
      <c r="AI203" s="7">
        <v>13</v>
      </c>
      <c r="AJ203" s="7">
        <v>0</v>
      </c>
      <c r="AK203" s="7">
        <v>1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96</v>
      </c>
      <c r="D204" s="202">
        <v>0</v>
      </c>
      <c r="E204" s="117">
        <v>84</v>
      </c>
      <c r="F204" s="117">
        <v>1</v>
      </c>
      <c r="G204" s="117">
        <v>10</v>
      </c>
      <c r="H204" s="117">
        <v>1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71</v>
      </c>
      <c r="R204" s="202">
        <v>0</v>
      </c>
      <c r="S204" s="117">
        <v>67</v>
      </c>
      <c r="T204" s="117">
        <v>0</v>
      </c>
      <c r="U204" s="117">
        <v>4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167</v>
      </c>
      <c r="AF204" s="7">
        <v>0</v>
      </c>
      <c r="AG204" s="7">
        <v>151</v>
      </c>
      <c r="AH204" s="7">
        <v>1</v>
      </c>
      <c r="AI204" s="7">
        <v>14</v>
      </c>
      <c r="AJ204" s="7">
        <v>1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98</v>
      </c>
      <c r="D205" s="202">
        <v>0</v>
      </c>
      <c r="E205" s="117">
        <v>84</v>
      </c>
      <c r="F205" s="117">
        <v>0</v>
      </c>
      <c r="G205" s="117">
        <v>11</v>
      </c>
      <c r="H205" s="117">
        <v>0</v>
      </c>
      <c r="I205" s="117">
        <v>2</v>
      </c>
      <c r="J205" s="117">
        <v>1</v>
      </c>
      <c r="K205" s="117">
        <v>0</v>
      </c>
      <c r="L205" s="117">
        <v>0</v>
      </c>
      <c r="M205" s="117">
        <v>0</v>
      </c>
      <c r="N205" s="117">
        <v>0</v>
      </c>
      <c r="O205" s="203">
        <v>0</v>
      </c>
      <c r="Q205" s="115">
        <v>74</v>
      </c>
      <c r="R205" s="202">
        <v>2</v>
      </c>
      <c r="S205" s="117">
        <v>66</v>
      </c>
      <c r="T205" s="117">
        <v>0</v>
      </c>
      <c r="U205" s="117">
        <v>6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172</v>
      </c>
      <c r="AF205" s="7">
        <v>2</v>
      </c>
      <c r="AG205" s="7">
        <v>150</v>
      </c>
      <c r="AH205" s="7">
        <v>0</v>
      </c>
      <c r="AI205" s="7">
        <v>17</v>
      </c>
      <c r="AJ205" s="7">
        <v>0</v>
      </c>
      <c r="AK205" s="7">
        <v>2</v>
      </c>
      <c r="AL205" s="7">
        <v>1</v>
      </c>
      <c r="AM205" s="7">
        <v>0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85</v>
      </c>
      <c r="D206" s="202">
        <v>1</v>
      </c>
      <c r="E206" s="117">
        <v>76</v>
      </c>
      <c r="F206" s="117">
        <v>0</v>
      </c>
      <c r="G206" s="117">
        <v>8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98</v>
      </c>
      <c r="R206" s="202">
        <v>0</v>
      </c>
      <c r="S206" s="117">
        <v>83</v>
      </c>
      <c r="T206" s="117">
        <v>1</v>
      </c>
      <c r="U206" s="117">
        <v>13</v>
      </c>
      <c r="V206" s="117">
        <v>0</v>
      </c>
      <c r="W206" s="117">
        <v>1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183</v>
      </c>
      <c r="AF206" s="7">
        <v>1</v>
      </c>
      <c r="AG206" s="7">
        <v>159</v>
      </c>
      <c r="AH206" s="7">
        <v>1</v>
      </c>
      <c r="AI206" s="7">
        <v>21</v>
      </c>
      <c r="AJ206" s="7">
        <v>0</v>
      </c>
      <c r="AK206" s="7">
        <v>1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104</v>
      </c>
      <c r="D207" s="202">
        <v>3</v>
      </c>
      <c r="E207" s="117">
        <v>94</v>
      </c>
      <c r="F207" s="117">
        <v>0</v>
      </c>
      <c r="G207" s="117">
        <v>7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118</v>
      </c>
      <c r="R207" s="202">
        <v>1</v>
      </c>
      <c r="S207" s="117">
        <v>110</v>
      </c>
      <c r="T207" s="117">
        <v>0</v>
      </c>
      <c r="U207" s="117">
        <v>7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222</v>
      </c>
      <c r="AF207" s="7">
        <v>4</v>
      </c>
      <c r="AG207" s="7">
        <v>204</v>
      </c>
      <c r="AH207" s="7">
        <v>0</v>
      </c>
      <c r="AI207" s="7">
        <v>14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98</v>
      </c>
      <c r="D208" s="202">
        <v>0</v>
      </c>
      <c r="E208" s="117">
        <v>90</v>
      </c>
      <c r="F208" s="117">
        <v>0</v>
      </c>
      <c r="G208" s="117">
        <v>8</v>
      </c>
      <c r="H208" s="117">
        <v>0</v>
      </c>
      <c r="I208" s="117">
        <v>0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134</v>
      </c>
      <c r="R208" s="202">
        <v>1</v>
      </c>
      <c r="S208" s="117">
        <v>117</v>
      </c>
      <c r="T208" s="117">
        <v>1</v>
      </c>
      <c r="U208" s="117">
        <v>14</v>
      </c>
      <c r="V208" s="117">
        <v>0</v>
      </c>
      <c r="W208" s="117">
        <v>0</v>
      </c>
      <c r="X208" s="117">
        <v>1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232</v>
      </c>
      <c r="AF208" s="7">
        <v>1</v>
      </c>
      <c r="AG208" s="7">
        <v>207</v>
      </c>
      <c r="AH208" s="7">
        <v>1</v>
      </c>
      <c r="AI208" s="7">
        <v>22</v>
      </c>
      <c r="AJ208" s="7">
        <v>0</v>
      </c>
      <c r="AK208" s="7">
        <v>0</v>
      </c>
      <c r="AL208" s="7">
        <v>1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95</v>
      </c>
      <c r="D209" s="202">
        <v>1</v>
      </c>
      <c r="E209" s="117">
        <v>86</v>
      </c>
      <c r="F209" s="117">
        <v>0</v>
      </c>
      <c r="G209" s="117">
        <v>7</v>
      </c>
      <c r="H209" s="117">
        <v>0</v>
      </c>
      <c r="I209" s="117">
        <v>0</v>
      </c>
      <c r="J209" s="117">
        <v>0</v>
      </c>
      <c r="K209" s="117">
        <v>0</v>
      </c>
      <c r="L209" s="117">
        <v>0</v>
      </c>
      <c r="M209" s="117">
        <v>1</v>
      </c>
      <c r="N209" s="117">
        <v>0</v>
      </c>
      <c r="O209" s="203">
        <v>0</v>
      </c>
      <c r="Q209" s="115">
        <v>139</v>
      </c>
      <c r="R209" s="202">
        <v>1</v>
      </c>
      <c r="S209" s="117">
        <v>126</v>
      </c>
      <c r="T209" s="117">
        <v>1</v>
      </c>
      <c r="U209" s="117">
        <v>10</v>
      </c>
      <c r="V209" s="117">
        <v>0</v>
      </c>
      <c r="W209" s="117">
        <v>0</v>
      </c>
      <c r="X209" s="117">
        <v>0</v>
      </c>
      <c r="Y209" s="117">
        <v>1</v>
      </c>
      <c r="Z209" s="117">
        <v>0</v>
      </c>
      <c r="AA209" s="117">
        <v>0</v>
      </c>
      <c r="AB209" s="117">
        <v>0</v>
      </c>
      <c r="AC209" s="203">
        <v>0</v>
      </c>
      <c r="AE209" s="115">
        <v>234</v>
      </c>
      <c r="AF209" s="7">
        <v>2</v>
      </c>
      <c r="AG209" s="7">
        <v>212</v>
      </c>
      <c r="AH209" s="7">
        <v>1</v>
      </c>
      <c r="AI209" s="7">
        <v>17</v>
      </c>
      <c r="AJ209" s="7">
        <v>0</v>
      </c>
      <c r="AK209" s="7">
        <v>0</v>
      </c>
      <c r="AL209" s="7">
        <v>0</v>
      </c>
      <c r="AM209" s="7">
        <v>1</v>
      </c>
      <c r="AN209" s="7">
        <v>0</v>
      </c>
      <c r="AO209" s="7">
        <v>1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105</v>
      </c>
      <c r="D210" s="202">
        <v>2</v>
      </c>
      <c r="E210" s="117">
        <v>84</v>
      </c>
      <c r="F210" s="117">
        <v>0</v>
      </c>
      <c r="G210" s="117">
        <v>18</v>
      </c>
      <c r="H210" s="117">
        <v>0</v>
      </c>
      <c r="I210" s="117">
        <v>0</v>
      </c>
      <c r="J210" s="117">
        <v>0</v>
      </c>
      <c r="K210" s="117">
        <v>0</v>
      </c>
      <c r="L210" s="117">
        <v>0</v>
      </c>
      <c r="M210" s="117">
        <v>1</v>
      </c>
      <c r="N210" s="117">
        <v>0</v>
      </c>
      <c r="O210" s="203">
        <v>0</v>
      </c>
      <c r="Q210" s="115">
        <v>138</v>
      </c>
      <c r="R210" s="202">
        <v>2</v>
      </c>
      <c r="S210" s="117">
        <v>131</v>
      </c>
      <c r="T210" s="117">
        <v>0</v>
      </c>
      <c r="U210" s="117">
        <v>4</v>
      </c>
      <c r="V210" s="117">
        <v>1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243</v>
      </c>
      <c r="AF210" s="7">
        <v>4</v>
      </c>
      <c r="AG210" s="7">
        <v>215</v>
      </c>
      <c r="AH210" s="7">
        <v>0</v>
      </c>
      <c r="AI210" s="7">
        <v>22</v>
      </c>
      <c r="AJ210" s="7">
        <v>1</v>
      </c>
      <c r="AK210" s="7">
        <v>0</v>
      </c>
      <c r="AL210" s="7">
        <v>0</v>
      </c>
      <c r="AM210" s="7">
        <v>0</v>
      </c>
      <c r="AN210" s="7">
        <v>0</v>
      </c>
      <c r="AO210" s="7">
        <v>1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112</v>
      </c>
      <c r="D211" s="202">
        <v>0</v>
      </c>
      <c r="E211" s="117">
        <v>103</v>
      </c>
      <c r="F211" s="117">
        <v>0</v>
      </c>
      <c r="G211" s="117">
        <v>9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124</v>
      </c>
      <c r="R211" s="202">
        <v>0</v>
      </c>
      <c r="S211" s="117">
        <v>118</v>
      </c>
      <c r="T211" s="117">
        <v>0</v>
      </c>
      <c r="U211" s="117">
        <v>5</v>
      </c>
      <c r="V211" s="117">
        <v>0</v>
      </c>
      <c r="W211" s="117">
        <v>1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236</v>
      </c>
      <c r="AF211" s="7">
        <v>0</v>
      </c>
      <c r="AG211" s="7">
        <v>221</v>
      </c>
      <c r="AH211" s="7">
        <v>0</v>
      </c>
      <c r="AI211" s="7">
        <v>14</v>
      </c>
      <c r="AJ211" s="7">
        <v>0</v>
      </c>
      <c r="AK211" s="7">
        <v>1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168</v>
      </c>
      <c r="D212" s="202">
        <v>1</v>
      </c>
      <c r="E212" s="117">
        <v>160</v>
      </c>
      <c r="F212" s="117">
        <v>1</v>
      </c>
      <c r="G212" s="117">
        <v>6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131</v>
      </c>
      <c r="R212" s="202">
        <v>1</v>
      </c>
      <c r="S212" s="117">
        <v>119</v>
      </c>
      <c r="T212" s="117">
        <v>0</v>
      </c>
      <c r="U212" s="117">
        <v>10</v>
      </c>
      <c r="V212" s="117">
        <v>0</v>
      </c>
      <c r="W212" s="117">
        <v>0</v>
      </c>
      <c r="X212" s="117">
        <v>0</v>
      </c>
      <c r="Y212" s="117">
        <v>0</v>
      </c>
      <c r="Z212" s="117">
        <v>0</v>
      </c>
      <c r="AA212" s="117">
        <v>1</v>
      </c>
      <c r="AB212" s="117">
        <v>0</v>
      </c>
      <c r="AC212" s="203">
        <v>0</v>
      </c>
      <c r="AE212" s="115">
        <v>299</v>
      </c>
      <c r="AF212" s="7">
        <v>2</v>
      </c>
      <c r="AG212" s="7">
        <v>279</v>
      </c>
      <c r="AH212" s="7">
        <v>1</v>
      </c>
      <c r="AI212" s="7">
        <v>16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1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125</v>
      </c>
      <c r="D213" s="202">
        <v>2</v>
      </c>
      <c r="E213" s="117">
        <v>120</v>
      </c>
      <c r="F213" s="117">
        <v>0</v>
      </c>
      <c r="G213" s="117">
        <v>3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203">
        <v>0</v>
      </c>
      <c r="Q213" s="115">
        <v>137</v>
      </c>
      <c r="R213" s="202">
        <v>1</v>
      </c>
      <c r="S213" s="117">
        <v>124</v>
      </c>
      <c r="T213" s="117">
        <v>1</v>
      </c>
      <c r="U213" s="117">
        <v>11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203">
        <v>0</v>
      </c>
      <c r="AE213" s="115">
        <v>262</v>
      </c>
      <c r="AF213" s="7">
        <v>3</v>
      </c>
      <c r="AG213" s="7">
        <v>244</v>
      </c>
      <c r="AH213" s="7">
        <v>1</v>
      </c>
      <c r="AI213" s="7">
        <v>14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104</v>
      </c>
      <c r="D214" s="202">
        <v>0</v>
      </c>
      <c r="E214" s="117">
        <v>95</v>
      </c>
      <c r="F214" s="117">
        <v>0</v>
      </c>
      <c r="G214" s="117">
        <v>7</v>
      </c>
      <c r="H214" s="117">
        <v>1</v>
      </c>
      <c r="I214" s="117">
        <v>1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114</v>
      </c>
      <c r="R214" s="202">
        <v>2</v>
      </c>
      <c r="S214" s="117">
        <v>104</v>
      </c>
      <c r="T214" s="117">
        <v>0</v>
      </c>
      <c r="U214" s="117">
        <v>7</v>
      </c>
      <c r="V214" s="117">
        <v>0</v>
      </c>
      <c r="W214" s="117">
        <v>1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218</v>
      </c>
      <c r="AF214" s="7">
        <v>2</v>
      </c>
      <c r="AG214" s="7">
        <v>199</v>
      </c>
      <c r="AH214" s="7">
        <v>0</v>
      </c>
      <c r="AI214" s="7">
        <v>14</v>
      </c>
      <c r="AJ214" s="7">
        <v>1</v>
      </c>
      <c r="AK214" s="7">
        <v>2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78</v>
      </c>
      <c r="D215" s="202">
        <v>0</v>
      </c>
      <c r="E215" s="117">
        <v>73</v>
      </c>
      <c r="F215" s="117">
        <v>0</v>
      </c>
      <c r="G215" s="117">
        <v>5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176</v>
      </c>
      <c r="R215" s="202">
        <v>2</v>
      </c>
      <c r="S215" s="117">
        <v>162</v>
      </c>
      <c r="T215" s="117">
        <v>0</v>
      </c>
      <c r="U215" s="117">
        <v>10</v>
      </c>
      <c r="V215" s="117">
        <v>0</v>
      </c>
      <c r="W215" s="117">
        <v>1</v>
      </c>
      <c r="X215" s="117">
        <v>0</v>
      </c>
      <c r="Y215" s="117">
        <v>0</v>
      </c>
      <c r="Z215" s="117">
        <v>1</v>
      </c>
      <c r="AA215" s="117">
        <v>0</v>
      </c>
      <c r="AB215" s="117">
        <v>0</v>
      </c>
      <c r="AC215" s="203">
        <v>0</v>
      </c>
      <c r="AE215" s="115">
        <v>254</v>
      </c>
      <c r="AF215" s="7">
        <v>2</v>
      </c>
      <c r="AG215" s="7">
        <v>235</v>
      </c>
      <c r="AH215" s="7">
        <v>0</v>
      </c>
      <c r="AI215" s="7">
        <v>15</v>
      </c>
      <c r="AJ215" s="7">
        <v>0</v>
      </c>
      <c r="AK215" s="7">
        <v>1</v>
      </c>
      <c r="AL215" s="7">
        <v>0</v>
      </c>
      <c r="AM215" s="7">
        <v>0</v>
      </c>
      <c r="AN215" s="7">
        <v>1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95</v>
      </c>
      <c r="D216" s="202">
        <v>2</v>
      </c>
      <c r="E216" s="117">
        <v>89</v>
      </c>
      <c r="F216" s="117">
        <v>0</v>
      </c>
      <c r="G216" s="117">
        <v>3</v>
      </c>
      <c r="H216" s="117">
        <v>1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167</v>
      </c>
      <c r="R216" s="202">
        <v>2</v>
      </c>
      <c r="S216" s="117">
        <v>159</v>
      </c>
      <c r="T216" s="117">
        <v>0</v>
      </c>
      <c r="U216" s="117">
        <v>6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203">
        <v>0</v>
      </c>
      <c r="AE216" s="115">
        <v>262</v>
      </c>
      <c r="AF216" s="7">
        <v>4</v>
      </c>
      <c r="AG216" s="7">
        <v>248</v>
      </c>
      <c r="AH216" s="7">
        <v>0</v>
      </c>
      <c r="AI216" s="7">
        <v>9</v>
      </c>
      <c r="AJ216" s="7">
        <v>1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88</v>
      </c>
      <c r="D217" s="202">
        <v>2</v>
      </c>
      <c r="E217" s="117">
        <v>86</v>
      </c>
      <c r="F217" s="117">
        <v>0</v>
      </c>
      <c r="G217" s="117">
        <v>0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151</v>
      </c>
      <c r="R217" s="202">
        <v>3</v>
      </c>
      <c r="S217" s="117">
        <v>143</v>
      </c>
      <c r="T217" s="117">
        <v>1</v>
      </c>
      <c r="U217" s="117">
        <v>3</v>
      </c>
      <c r="V217" s="117">
        <v>0</v>
      </c>
      <c r="W217" s="117">
        <v>1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203">
        <v>0</v>
      </c>
      <c r="AE217" s="115">
        <v>239</v>
      </c>
      <c r="AF217" s="7">
        <v>5</v>
      </c>
      <c r="AG217" s="7">
        <v>229</v>
      </c>
      <c r="AH217" s="7">
        <v>1</v>
      </c>
      <c r="AI217" s="7">
        <v>3</v>
      </c>
      <c r="AJ217" s="7">
        <v>0</v>
      </c>
      <c r="AK217" s="7">
        <v>1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104</v>
      </c>
      <c r="D218" s="202">
        <v>1</v>
      </c>
      <c r="E218" s="117">
        <v>97</v>
      </c>
      <c r="F218" s="117">
        <v>3</v>
      </c>
      <c r="G218" s="117">
        <v>2</v>
      </c>
      <c r="H218" s="117">
        <v>0</v>
      </c>
      <c r="I218" s="117">
        <v>1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155</v>
      </c>
      <c r="R218" s="202">
        <v>2</v>
      </c>
      <c r="S218" s="117">
        <v>150</v>
      </c>
      <c r="T218" s="117">
        <v>1</v>
      </c>
      <c r="U218" s="117">
        <v>1</v>
      </c>
      <c r="V218" s="117">
        <v>1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259</v>
      </c>
      <c r="AF218" s="7">
        <v>3</v>
      </c>
      <c r="AG218" s="7">
        <v>247</v>
      </c>
      <c r="AH218" s="7">
        <v>4</v>
      </c>
      <c r="AI218" s="7">
        <v>3</v>
      </c>
      <c r="AJ218" s="7">
        <v>1</v>
      </c>
      <c r="AK218" s="7">
        <v>1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107</v>
      </c>
      <c r="D219" s="202">
        <v>1</v>
      </c>
      <c r="E219" s="117">
        <v>103</v>
      </c>
      <c r="F219" s="117">
        <v>0</v>
      </c>
      <c r="G219" s="117">
        <v>2</v>
      </c>
      <c r="H219" s="117">
        <v>0</v>
      </c>
      <c r="I219" s="117">
        <v>1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133</v>
      </c>
      <c r="R219" s="202">
        <v>0</v>
      </c>
      <c r="S219" s="117">
        <v>126</v>
      </c>
      <c r="T219" s="117">
        <v>0</v>
      </c>
      <c r="U219" s="117">
        <v>5</v>
      </c>
      <c r="V219" s="117">
        <v>2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240</v>
      </c>
      <c r="AF219" s="7">
        <v>1</v>
      </c>
      <c r="AG219" s="7">
        <v>229</v>
      </c>
      <c r="AH219" s="7">
        <v>0</v>
      </c>
      <c r="AI219" s="7">
        <v>7</v>
      </c>
      <c r="AJ219" s="7">
        <v>2</v>
      </c>
      <c r="AK219" s="7">
        <v>1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95</v>
      </c>
      <c r="D220" s="202">
        <v>1</v>
      </c>
      <c r="E220" s="117">
        <v>88</v>
      </c>
      <c r="F220" s="117">
        <v>2</v>
      </c>
      <c r="G220" s="117">
        <v>3</v>
      </c>
      <c r="H220" s="117">
        <v>1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203">
        <v>0</v>
      </c>
      <c r="Q220" s="115">
        <v>122</v>
      </c>
      <c r="R220" s="202">
        <v>2</v>
      </c>
      <c r="S220" s="117">
        <v>112</v>
      </c>
      <c r="T220" s="117">
        <v>0</v>
      </c>
      <c r="U220" s="117">
        <v>7</v>
      </c>
      <c r="V220" s="117">
        <v>1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217</v>
      </c>
      <c r="AF220" s="7">
        <v>3</v>
      </c>
      <c r="AG220" s="7">
        <v>200</v>
      </c>
      <c r="AH220" s="7">
        <v>2</v>
      </c>
      <c r="AI220" s="7">
        <v>10</v>
      </c>
      <c r="AJ220" s="7">
        <v>2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119</v>
      </c>
      <c r="D221" s="202">
        <v>2</v>
      </c>
      <c r="E221" s="117">
        <v>112</v>
      </c>
      <c r="F221" s="117">
        <v>0</v>
      </c>
      <c r="G221" s="117">
        <v>4</v>
      </c>
      <c r="H221" s="117">
        <v>0</v>
      </c>
      <c r="I221" s="117">
        <v>0</v>
      </c>
      <c r="J221" s="117">
        <v>1</v>
      </c>
      <c r="K221" s="117">
        <v>0</v>
      </c>
      <c r="L221" s="117">
        <v>0</v>
      </c>
      <c r="M221" s="117">
        <v>0</v>
      </c>
      <c r="N221" s="117">
        <v>0</v>
      </c>
      <c r="O221" s="203">
        <v>0</v>
      </c>
      <c r="Q221" s="115">
        <v>135</v>
      </c>
      <c r="R221" s="202">
        <v>3</v>
      </c>
      <c r="S221" s="117">
        <v>124</v>
      </c>
      <c r="T221" s="117">
        <v>1</v>
      </c>
      <c r="U221" s="117">
        <v>5</v>
      </c>
      <c r="V221" s="117">
        <v>1</v>
      </c>
      <c r="W221" s="117">
        <v>0</v>
      </c>
      <c r="X221" s="117">
        <v>0</v>
      </c>
      <c r="Y221" s="117">
        <v>0</v>
      </c>
      <c r="Z221" s="117">
        <v>1</v>
      </c>
      <c r="AA221" s="117">
        <v>0</v>
      </c>
      <c r="AB221" s="117">
        <v>0</v>
      </c>
      <c r="AC221" s="203">
        <v>0</v>
      </c>
      <c r="AE221" s="115">
        <v>254</v>
      </c>
      <c r="AF221" s="117">
        <v>5</v>
      </c>
      <c r="AG221" s="7">
        <v>236</v>
      </c>
      <c r="AH221" s="7">
        <v>1</v>
      </c>
      <c r="AI221" s="7">
        <v>9</v>
      </c>
      <c r="AJ221" s="7">
        <v>1</v>
      </c>
      <c r="AK221" s="7">
        <v>0</v>
      </c>
      <c r="AL221" s="7">
        <v>1</v>
      </c>
      <c r="AM221" s="7">
        <v>0</v>
      </c>
      <c r="AN221" s="7">
        <v>1</v>
      </c>
      <c r="AO221" s="7">
        <v>0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103</v>
      </c>
      <c r="D222" s="202">
        <v>0</v>
      </c>
      <c r="E222" s="117">
        <v>99</v>
      </c>
      <c r="F222" s="117">
        <v>0</v>
      </c>
      <c r="G222" s="117">
        <v>3</v>
      </c>
      <c r="H222" s="117">
        <v>0</v>
      </c>
      <c r="I222" s="117">
        <v>0</v>
      </c>
      <c r="J222" s="117">
        <v>1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109</v>
      </c>
      <c r="R222" s="202">
        <v>2</v>
      </c>
      <c r="S222" s="117">
        <v>98</v>
      </c>
      <c r="T222" s="117">
        <v>1</v>
      </c>
      <c r="U222" s="117">
        <v>3</v>
      </c>
      <c r="V222" s="117">
        <v>1</v>
      </c>
      <c r="W222" s="117">
        <v>4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212</v>
      </c>
      <c r="AF222" s="7">
        <v>2</v>
      </c>
      <c r="AG222" s="7">
        <v>197</v>
      </c>
      <c r="AH222" s="7">
        <v>1</v>
      </c>
      <c r="AI222" s="7">
        <v>6</v>
      </c>
      <c r="AJ222" s="7">
        <v>1</v>
      </c>
      <c r="AK222" s="7">
        <v>4</v>
      </c>
      <c r="AL222" s="7">
        <v>1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92</v>
      </c>
      <c r="D223" s="202">
        <v>0</v>
      </c>
      <c r="E223" s="117">
        <v>88</v>
      </c>
      <c r="F223" s="117">
        <v>0</v>
      </c>
      <c r="G223" s="117">
        <v>3</v>
      </c>
      <c r="H223" s="117">
        <v>0</v>
      </c>
      <c r="I223" s="117">
        <v>0</v>
      </c>
      <c r="J223" s="117">
        <v>0</v>
      </c>
      <c r="K223" s="117">
        <v>0</v>
      </c>
      <c r="L223" s="117">
        <v>1</v>
      </c>
      <c r="M223" s="117">
        <v>0</v>
      </c>
      <c r="N223" s="117">
        <v>0</v>
      </c>
      <c r="O223" s="203">
        <v>0</v>
      </c>
      <c r="Q223" s="115">
        <v>112</v>
      </c>
      <c r="R223" s="202">
        <v>2</v>
      </c>
      <c r="S223" s="117">
        <v>105</v>
      </c>
      <c r="T223" s="117">
        <v>1</v>
      </c>
      <c r="U223" s="117">
        <v>4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204</v>
      </c>
      <c r="AF223" s="7">
        <v>2</v>
      </c>
      <c r="AG223" s="7">
        <v>193</v>
      </c>
      <c r="AH223" s="7">
        <v>1</v>
      </c>
      <c r="AI223" s="7">
        <v>7</v>
      </c>
      <c r="AJ223" s="7">
        <v>0</v>
      </c>
      <c r="AK223" s="7">
        <v>0</v>
      </c>
      <c r="AL223" s="7">
        <v>0</v>
      </c>
      <c r="AM223" s="7">
        <v>0</v>
      </c>
      <c r="AN223" s="7">
        <v>1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100</v>
      </c>
      <c r="D224" s="202">
        <v>1</v>
      </c>
      <c r="E224" s="117">
        <v>96</v>
      </c>
      <c r="F224" s="117">
        <v>0</v>
      </c>
      <c r="G224" s="117">
        <v>3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83</v>
      </c>
      <c r="R224" s="202">
        <v>1</v>
      </c>
      <c r="S224" s="117">
        <v>78</v>
      </c>
      <c r="T224" s="117">
        <v>1</v>
      </c>
      <c r="U224" s="117">
        <v>3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183</v>
      </c>
      <c r="AF224" s="7">
        <v>2</v>
      </c>
      <c r="AG224" s="7">
        <v>174</v>
      </c>
      <c r="AH224" s="7">
        <v>1</v>
      </c>
      <c r="AI224" s="7">
        <v>6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94</v>
      </c>
      <c r="D225" s="202">
        <v>1</v>
      </c>
      <c r="E225" s="117">
        <v>85</v>
      </c>
      <c r="F225" s="117">
        <v>1</v>
      </c>
      <c r="G225" s="117">
        <v>5</v>
      </c>
      <c r="H225" s="117">
        <v>1</v>
      </c>
      <c r="I225" s="117">
        <v>0</v>
      </c>
      <c r="J225" s="117">
        <v>0</v>
      </c>
      <c r="K225" s="117">
        <v>0</v>
      </c>
      <c r="L225" s="117">
        <v>1</v>
      </c>
      <c r="M225" s="117">
        <v>0</v>
      </c>
      <c r="N225" s="117">
        <v>0</v>
      </c>
      <c r="O225" s="203">
        <v>0</v>
      </c>
      <c r="Q225" s="115">
        <v>89</v>
      </c>
      <c r="R225" s="202">
        <v>3</v>
      </c>
      <c r="S225" s="117">
        <v>86</v>
      </c>
      <c r="T225" s="117">
        <v>0</v>
      </c>
      <c r="U225" s="117">
        <v>0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183</v>
      </c>
      <c r="AF225" s="7">
        <v>4</v>
      </c>
      <c r="AG225" s="7">
        <v>171</v>
      </c>
      <c r="AH225" s="7">
        <v>1</v>
      </c>
      <c r="AI225" s="7">
        <v>5</v>
      </c>
      <c r="AJ225" s="7">
        <v>1</v>
      </c>
      <c r="AK225" s="7">
        <v>0</v>
      </c>
      <c r="AL225" s="7">
        <v>0</v>
      </c>
      <c r="AM225" s="7">
        <v>0</v>
      </c>
      <c r="AN225" s="7">
        <v>1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84</v>
      </c>
      <c r="D226" s="202">
        <v>3</v>
      </c>
      <c r="E226" s="117">
        <v>81</v>
      </c>
      <c r="F226" s="117">
        <v>0</v>
      </c>
      <c r="G226" s="117">
        <v>0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85</v>
      </c>
      <c r="R226" s="202">
        <v>2</v>
      </c>
      <c r="S226" s="117">
        <v>79</v>
      </c>
      <c r="T226" s="117">
        <v>0</v>
      </c>
      <c r="U226" s="117">
        <v>2</v>
      </c>
      <c r="V226" s="117">
        <v>1</v>
      </c>
      <c r="W226" s="117">
        <v>1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169</v>
      </c>
      <c r="AF226" s="7">
        <v>5</v>
      </c>
      <c r="AG226" s="7">
        <v>160</v>
      </c>
      <c r="AH226" s="7">
        <v>0</v>
      </c>
      <c r="AI226" s="7">
        <v>2</v>
      </c>
      <c r="AJ226" s="7">
        <v>1</v>
      </c>
      <c r="AK226" s="7">
        <v>1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69</v>
      </c>
      <c r="D227" s="202">
        <v>1</v>
      </c>
      <c r="E227" s="117">
        <v>64</v>
      </c>
      <c r="F227" s="117">
        <v>1</v>
      </c>
      <c r="G227" s="117">
        <v>3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90</v>
      </c>
      <c r="R227" s="202">
        <v>1</v>
      </c>
      <c r="S227" s="117">
        <v>83</v>
      </c>
      <c r="T227" s="117">
        <v>1</v>
      </c>
      <c r="U227" s="117">
        <v>4</v>
      </c>
      <c r="V227" s="117">
        <v>0</v>
      </c>
      <c r="W227" s="117">
        <v>1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159</v>
      </c>
      <c r="AF227" s="7">
        <v>2</v>
      </c>
      <c r="AG227" s="7">
        <v>147</v>
      </c>
      <c r="AH227" s="7">
        <v>2</v>
      </c>
      <c r="AI227" s="7">
        <v>7</v>
      </c>
      <c r="AJ227" s="7">
        <v>0</v>
      </c>
      <c r="AK227" s="7">
        <v>1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72</v>
      </c>
      <c r="D228" s="202">
        <v>2</v>
      </c>
      <c r="E228" s="117">
        <v>66</v>
      </c>
      <c r="F228" s="117">
        <v>0</v>
      </c>
      <c r="G228" s="117">
        <v>4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100</v>
      </c>
      <c r="R228" s="202">
        <v>3</v>
      </c>
      <c r="S228" s="117">
        <v>95</v>
      </c>
      <c r="T228" s="117">
        <v>0</v>
      </c>
      <c r="U228" s="117">
        <v>2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203">
        <v>0</v>
      </c>
      <c r="AE228" s="115">
        <v>172</v>
      </c>
      <c r="AF228" s="7">
        <v>5</v>
      </c>
      <c r="AG228" s="7">
        <v>161</v>
      </c>
      <c r="AH228" s="7">
        <v>0</v>
      </c>
      <c r="AI228" s="7">
        <v>6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49</v>
      </c>
      <c r="D229" s="202">
        <v>0</v>
      </c>
      <c r="E229" s="117">
        <v>45</v>
      </c>
      <c r="F229" s="117">
        <v>1</v>
      </c>
      <c r="G229" s="117">
        <v>3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56</v>
      </c>
      <c r="R229" s="202">
        <v>1</v>
      </c>
      <c r="S229" s="117">
        <v>53</v>
      </c>
      <c r="T229" s="117">
        <v>0</v>
      </c>
      <c r="U229" s="117">
        <v>2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105</v>
      </c>
      <c r="AF229" s="7">
        <v>1</v>
      </c>
      <c r="AG229" s="7">
        <v>98</v>
      </c>
      <c r="AH229" s="7">
        <v>1</v>
      </c>
      <c r="AI229" s="7">
        <v>5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57</v>
      </c>
      <c r="D230" s="202">
        <v>0</v>
      </c>
      <c r="E230" s="117">
        <v>55</v>
      </c>
      <c r="F230" s="117">
        <v>0</v>
      </c>
      <c r="G230" s="117">
        <v>2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52</v>
      </c>
      <c r="R230" s="202">
        <v>0</v>
      </c>
      <c r="S230" s="117">
        <v>49</v>
      </c>
      <c r="T230" s="117">
        <v>0</v>
      </c>
      <c r="U230" s="117">
        <v>3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109</v>
      </c>
      <c r="AF230" s="7">
        <v>0</v>
      </c>
      <c r="AG230" s="7">
        <v>104</v>
      </c>
      <c r="AH230" s="7">
        <v>0</v>
      </c>
      <c r="AI230" s="7">
        <v>5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62</v>
      </c>
      <c r="D231" s="202">
        <v>0</v>
      </c>
      <c r="E231" s="117">
        <v>56</v>
      </c>
      <c r="F231" s="117">
        <v>0</v>
      </c>
      <c r="G231" s="117">
        <v>6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56</v>
      </c>
      <c r="R231" s="202">
        <v>0</v>
      </c>
      <c r="S231" s="117">
        <v>55</v>
      </c>
      <c r="T231" s="117">
        <v>0</v>
      </c>
      <c r="U231" s="117">
        <v>1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118</v>
      </c>
      <c r="AF231" s="7">
        <v>0</v>
      </c>
      <c r="AG231" s="7">
        <v>111</v>
      </c>
      <c r="AH231" s="7">
        <v>0</v>
      </c>
      <c r="AI231" s="7">
        <v>7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49</v>
      </c>
      <c r="D232" s="202">
        <v>2</v>
      </c>
      <c r="E232" s="117">
        <v>46</v>
      </c>
      <c r="F232" s="117">
        <v>0</v>
      </c>
      <c r="G232" s="117">
        <v>1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47</v>
      </c>
      <c r="R232" s="202">
        <v>0</v>
      </c>
      <c r="S232" s="117">
        <v>44</v>
      </c>
      <c r="T232" s="117">
        <v>0</v>
      </c>
      <c r="U232" s="117">
        <v>3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96</v>
      </c>
      <c r="AF232" s="7">
        <v>2</v>
      </c>
      <c r="AG232" s="7">
        <v>90</v>
      </c>
      <c r="AH232" s="7">
        <v>0</v>
      </c>
      <c r="AI232" s="7">
        <v>4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47</v>
      </c>
      <c r="D233" s="202">
        <v>0</v>
      </c>
      <c r="E233" s="117">
        <v>46</v>
      </c>
      <c r="F233" s="117">
        <v>0</v>
      </c>
      <c r="G233" s="117">
        <v>1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60</v>
      </c>
      <c r="R233" s="202">
        <v>0</v>
      </c>
      <c r="S233" s="117">
        <v>57</v>
      </c>
      <c r="T233" s="117">
        <v>0</v>
      </c>
      <c r="U233" s="117">
        <v>3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107</v>
      </c>
      <c r="AF233" s="7">
        <v>0</v>
      </c>
      <c r="AG233" s="7">
        <v>103</v>
      </c>
      <c r="AH233" s="7">
        <v>0</v>
      </c>
      <c r="AI233" s="7">
        <v>4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35</v>
      </c>
      <c r="D234" s="202">
        <v>0</v>
      </c>
      <c r="E234" s="117">
        <v>32</v>
      </c>
      <c r="F234" s="117">
        <v>0</v>
      </c>
      <c r="G234" s="117">
        <v>3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48</v>
      </c>
      <c r="R234" s="202">
        <v>0</v>
      </c>
      <c r="S234" s="117">
        <v>48</v>
      </c>
      <c r="T234" s="117">
        <v>0</v>
      </c>
      <c r="U234" s="117">
        <v>0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83</v>
      </c>
      <c r="AF234" s="7">
        <v>0</v>
      </c>
      <c r="AG234" s="7">
        <v>80</v>
      </c>
      <c r="AH234" s="7">
        <v>0</v>
      </c>
      <c r="AI234" s="7">
        <v>3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30</v>
      </c>
      <c r="D235" s="202">
        <v>0</v>
      </c>
      <c r="E235" s="117">
        <v>29</v>
      </c>
      <c r="F235" s="117">
        <v>0</v>
      </c>
      <c r="G235" s="117">
        <v>1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45</v>
      </c>
      <c r="R235" s="202">
        <v>0</v>
      </c>
      <c r="S235" s="117">
        <v>43</v>
      </c>
      <c r="T235" s="117">
        <v>0</v>
      </c>
      <c r="U235" s="117">
        <v>2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75</v>
      </c>
      <c r="AF235" s="7">
        <v>0</v>
      </c>
      <c r="AG235" s="7">
        <v>72</v>
      </c>
      <c r="AH235" s="7">
        <v>0</v>
      </c>
      <c r="AI235" s="7">
        <v>3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36</v>
      </c>
      <c r="D236" s="202">
        <v>0</v>
      </c>
      <c r="E236" s="117">
        <v>35</v>
      </c>
      <c r="F236" s="117">
        <v>0</v>
      </c>
      <c r="G236" s="117">
        <v>1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43</v>
      </c>
      <c r="R236" s="202">
        <v>1</v>
      </c>
      <c r="S236" s="117">
        <v>40</v>
      </c>
      <c r="T236" s="117">
        <v>0</v>
      </c>
      <c r="U236" s="117">
        <v>2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79</v>
      </c>
      <c r="AF236" s="7">
        <v>1</v>
      </c>
      <c r="AG236" s="7">
        <v>75</v>
      </c>
      <c r="AH236" s="7">
        <v>0</v>
      </c>
      <c r="AI236" s="7">
        <v>3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39</v>
      </c>
      <c r="D237" s="202">
        <v>0</v>
      </c>
      <c r="E237" s="117">
        <v>38</v>
      </c>
      <c r="F237" s="117">
        <v>0</v>
      </c>
      <c r="G237" s="117">
        <v>1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36</v>
      </c>
      <c r="R237" s="202">
        <v>1</v>
      </c>
      <c r="S237" s="117">
        <v>34</v>
      </c>
      <c r="T237" s="117">
        <v>0</v>
      </c>
      <c r="U237" s="117">
        <v>1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75</v>
      </c>
      <c r="AF237" s="7">
        <v>1</v>
      </c>
      <c r="AG237" s="7">
        <v>72</v>
      </c>
      <c r="AH237" s="7">
        <v>0</v>
      </c>
      <c r="AI237" s="7">
        <v>2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30</v>
      </c>
      <c r="D238" s="202">
        <v>0</v>
      </c>
      <c r="E238" s="117">
        <v>29</v>
      </c>
      <c r="F238" s="117">
        <v>0</v>
      </c>
      <c r="G238" s="117">
        <v>1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48</v>
      </c>
      <c r="R238" s="202">
        <v>0</v>
      </c>
      <c r="S238" s="117">
        <v>45</v>
      </c>
      <c r="T238" s="117">
        <v>0</v>
      </c>
      <c r="U238" s="117">
        <v>3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78</v>
      </c>
      <c r="AF238" s="7">
        <v>0</v>
      </c>
      <c r="AG238" s="7">
        <v>74</v>
      </c>
      <c r="AH238" s="7">
        <v>0</v>
      </c>
      <c r="AI238" s="7">
        <v>4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26</v>
      </c>
      <c r="D239" s="202">
        <v>1</v>
      </c>
      <c r="E239" s="117">
        <v>22</v>
      </c>
      <c r="F239" s="117">
        <v>0</v>
      </c>
      <c r="G239" s="117">
        <v>3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45</v>
      </c>
      <c r="R239" s="202">
        <v>0</v>
      </c>
      <c r="S239" s="117">
        <v>43</v>
      </c>
      <c r="T239" s="117">
        <v>0</v>
      </c>
      <c r="U239" s="117">
        <v>2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71</v>
      </c>
      <c r="AF239" s="7">
        <v>1</v>
      </c>
      <c r="AG239" s="7">
        <v>65</v>
      </c>
      <c r="AH239" s="7">
        <v>0</v>
      </c>
      <c r="AI239" s="7">
        <v>5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21</v>
      </c>
      <c r="D240" s="202">
        <v>0</v>
      </c>
      <c r="E240" s="117">
        <v>20</v>
      </c>
      <c r="F240" s="117">
        <v>0</v>
      </c>
      <c r="G240" s="117">
        <v>1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27</v>
      </c>
      <c r="R240" s="202">
        <v>1</v>
      </c>
      <c r="S240" s="117">
        <v>23</v>
      </c>
      <c r="T240" s="117">
        <v>0</v>
      </c>
      <c r="U240" s="117">
        <v>3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48</v>
      </c>
      <c r="AF240" s="7">
        <v>1</v>
      </c>
      <c r="AG240" s="7">
        <v>43</v>
      </c>
      <c r="AH240" s="7">
        <v>0</v>
      </c>
      <c r="AI240" s="7">
        <v>4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20</v>
      </c>
      <c r="D241" s="202">
        <v>0</v>
      </c>
      <c r="E241" s="117">
        <v>19</v>
      </c>
      <c r="F241" s="117">
        <v>0</v>
      </c>
      <c r="G241" s="117">
        <v>1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19</v>
      </c>
      <c r="R241" s="202">
        <v>0</v>
      </c>
      <c r="S241" s="117">
        <v>18</v>
      </c>
      <c r="T241" s="117">
        <v>0</v>
      </c>
      <c r="U241" s="117">
        <v>1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39</v>
      </c>
      <c r="AF241" s="7">
        <v>0</v>
      </c>
      <c r="AG241" s="7">
        <v>37</v>
      </c>
      <c r="AH241" s="7">
        <v>0</v>
      </c>
      <c r="AI241" s="7">
        <v>2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12</v>
      </c>
      <c r="D242" s="202">
        <v>0</v>
      </c>
      <c r="E242" s="117">
        <v>12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21</v>
      </c>
      <c r="R242" s="202">
        <v>0</v>
      </c>
      <c r="S242" s="117">
        <v>20</v>
      </c>
      <c r="T242" s="117">
        <v>0</v>
      </c>
      <c r="U242" s="117">
        <v>1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33</v>
      </c>
      <c r="AF242" s="7">
        <v>0</v>
      </c>
      <c r="AG242" s="7">
        <v>32</v>
      </c>
      <c r="AH242" s="7">
        <v>0</v>
      </c>
      <c r="AI242" s="7">
        <v>1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14</v>
      </c>
      <c r="D243" s="202">
        <v>1</v>
      </c>
      <c r="E243" s="117">
        <v>11</v>
      </c>
      <c r="F243" s="117">
        <v>0</v>
      </c>
      <c r="G243" s="117">
        <v>2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16</v>
      </c>
      <c r="R243" s="202">
        <v>0</v>
      </c>
      <c r="S243" s="117">
        <v>15</v>
      </c>
      <c r="T243" s="117">
        <v>0</v>
      </c>
      <c r="U243" s="117">
        <v>1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30</v>
      </c>
      <c r="AF243" s="7">
        <v>1</v>
      </c>
      <c r="AG243" s="7">
        <v>26</v>
      </c>
      <c r="AH243" s="7">
        <v>0</v>
      </c>
      <c r="AI243" s="7">
        <v>3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11</v>
      </c>
      <c r="D244" s="204">
        <v>0</v>
      </c>
      <c r="E244" s="205">
        <v>10</v>
      </c>
      <c r="F244" s="205">
        <v>0</v>
      </c>
      <c r="G244" s="205">
        <v>1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7</v>
      </c>
      <c r="R244" s="204">
        <v>0</v>
      </c>
      <c r="S244" s="205">
        <v>7</v>
      </c>
      <c r="T244" s="205">
        <v>0</v>
      </c>
      <c r="U244" s="205">
        <v>0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18</v>
      </c>
      <c r="AF244" s="11">
        <v>0</v>
      </c>
      <c r="AG244" s="11">
        <v>17</v>
      </c>
      <c r="AH244" s="11">
        <v>0</v>
      </c>
      <c r="AI244" s="11">
        <v>1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57</v>
      </c>
      <c r="C245" s="274">
        <v>5074</v>
      </c>
      <c r="D245" s="275">
        <v>85</v>
      </c>
      <c r="E245" s="275">
        <v>4628</v>
      </c>
      <c r="F245" s="275">
        <v>22</v>
      </c>
      <c r="G245" s="275">
        <v>299</v>
      </c>
      <c r="H245" s="275">
        <v>18</v>
      </c>
      <c r="I245" s="275">
        <v>10</v>
      </c>
      <c r="J245" s="275">
        <v>5</v>
      </c>
      <c r="K245" s="275">
        <v>4</v>
      </c>
      <c r="L245" s="275">
        <v>1</v>
      </c>
      <c r="M245" s="275">
        <v>2</v>
      </c>
      <c r="N245" s="275">
        <v>0</v>
      </c>
      <c r="O245" s="276">
        <v>0</v>
      </c>
      <c r="P245" s="7"/>
      <c r="Q245" s="277">
        <v>4596</v>
      </c>
      <c r="R245" s="275">
        <v>41</v>
      </c>
      <c r="S245" s="275">
        <v>4224</v>
      </c>
      <c r="T245" s="275">
        <v>21</v>
      </c>
      <c r="U245" s="275">
        <v>267</v>
      </c>
      <c r="V245" s="275">
        <v>15</v>
      </c>
      <c r="W245" s="275">
        <v>16</v>
      </c>
      <c r="X245" s="275">
        <v>3</v>
      </c>
      <c r="Y245" s="275">
        <v>2</v>
      </c>
      <c r="Z245" s="275">
        <v>2</v>
      </c>
      <c r="AA245" s="275">
        <v>4</v>
      </c>
      <c r="AB245" s="275">
        <v>1</v>
      </c>
      <c r="AC245" s="276">
        <v>0</v>
      </c>
      <c r="AD245" s="7"/>
      <c r="AE245" s="277">
        <v>9670</v>
      </c>
      <c r="AF245" s="275">
        <v>126</v>
      </c>
      <c r="AG245" s="275">
        <v>8852</v>
      </c>
      <c r="AH245" s="275">
        <v>43</v>
      </c>
      <c r="AI245" s="275">
        <v>566</v>
      </c>
      <c r="AJ245" s="275">
        <v>33</v>
      </c>
      <c r="AK245" s="275">
        <v>26</v>
      </c>
      <c r="AL245" s="275">
        <v>8</v>
      </c>
      <c r="AM245" s="275">
        <v>6</v>
      </c>
      <c r="AN245" s="275">
        <v>3</v>
      </c>
      <c r="AO245" s="275">
        <v>6</v>
      </c>
      <c r="AP245" s="275">
        <v>1</v>
      </c>
      <c r="AQ245" s="276">
        <v>0</v>
      </c>
      <c r="AR245" s="9"/>
    </row>
    <row r="246" spans="1:44" x14ac:dyDescent="0.35">
      <c r="A246" s="133">
        <v>1</v>
      </c>
      <c r="B246" s="278" t="s">
        <v>58</v>
      </c>
      <c r="C246" s="279">
        <v>5971</v>
      </c>
      <c r="D246" s="280">
        <v>98</v>
      </c>
      <c r="E246" s="280">
        <v>5469</v>
      </c>
      <c r="F246" s="280">
        <v>25</v>
      </c>
      <c r="G246" s="280">
        <v>337</v>
      </c>
      <c r="H246" s="280">
        <v>19</v>
      </c>
      <c r="I246" s="280">
        <v>10</v>
      </c>
      <c r="J246" s="280">
        <v>5</v>
      </c>
      <c r="K246" s="280">
        <v>4</v>
      </c>
      <c r="L246" s="280">
        <v>2</v>
      </c>
      <c r="M246" s="280">
        <v>2</v>
      </c>
      <c r="N246" s="280">
        <v>0</v>
      </c>
      <c r="O246" s="281">
        <v>0</v>
      </c>
      <c r="P246" s="7"/>
      <c r="Q246" s="282">
        <v>5445</v>
      </c>
      <c r="R246" s="280">
        <v>53</v>
      </c>
      <c r="S246" s="280">
        <v>5030</v>
      </c>
      <c r="T246" s="280">
        <v>22</v>
      </c>
      <c r="U246" s="280">
        <v>294</v>
      </c>
      <c r="V246" s="280">
        <v>16</v>
      </c>
      <c r="W246" s="280">
        <v>18</v>
      </c>
      <c r="X246" s="280">
        <v>3</v>
      </c>
      <c r="Y246" s="280">
        <v>2</v>
      </c>
      <c r="Z246" s="280">
        <v>2</v>
      </c>
      <c r="AA246" s="280">
        <v>4</v>
      </c>
      <c r="AB246" s="280">
        <v>1</v>
      </c>
      <c r="AC246" s="281">
        <v>0</v>
      </c>
      <c r="AD246" s="7"/>
      <c r="AE246" s="282">
        <v>11416</v>
      </c>
      <c r="AF246" s="280">
        <v>151</v>
      </c>
      <c r="AG246" s="280">
        <v>10499</v>
      </c>
      <c r="AH246" s="280">
        <v>47</v>
      </c>
      <c r="AI246" s="280">
        <v>631</v>
      </c>
      <c r="AJ246" s="280">
        <v>35</v>
      </c>
      <c r="AK246" s="280">
        <v>28</v>
      </c>
      <c r="AL246" s="280">
        <v>8</v>
      </c>
      <c r="AM246" s="280">
        <v>6</v>
      </c>
      <c r="AN246" s="280">
        <v>4</v>
      </c>
      <c r="AO246" s="280">
        <v>6</v>
      </c>
      <c r="AP246" s="280">
        <v>1</v>
      </c>
      <c r="AQ246" s="281">
        <v>0</v>
      </c>
      <c r="AR246" s="9"/>
    </row>
    <row r="247" spans="1:44" x14ac:dyDescent="0.35">
      <c r="A247" s="133">
        <v>1</v>
      </c>
      <c r="B247" s="283" t="s">
        <v>59</v>
      </c>
      <c r="C247" s="284">
        <v>6144</v>
      </c>
      <c r="D247" s="285">
        <v>100</v>
      </c>
      <c r="E247" s="285">
        <v>5630</v>
      </c>
      <c r="F247" s="285">
        <v>25</v>
      </c>
      <c r="G247" s="285">
        <v>347</v>
      </c>
      <c r="H247" s="285">
        <v>19</v>
      </c>
      <c r="I247" s="285">
        <v>10</v>
      </c>
      <c r="J247" s="285">
        <v>5</v>
      </c>
      <c r="K247" s="285">
        <v>4</v>
      </c>
      <c r="L247" s="285">
        <v>2</v>
      </c>
      <c r="M247" s="285">
        <v>2</v>
      </c>
      <c r="N247" s="285">
        <v>0</v>
      </c>
      <c r="O247" s="286">
        <v>0</v>
      </c>
      <c r="P247" s="7"/>
      <c r="Q247" s="287">
        <v>5664</v>
      </c>
      <c r="R247" s="285">
        <v>55</v>
      </c>
      <c r="S247" s="285">
        <v>5235</v>
      </c>
      <c r="T247" s="285">
        <v>22</v>
      </c>
      <c r="U247" s="285">
        <v>306</v>
      </c>
      <c r="V247" s="285">
        <v>16</v>
      </c>
      <c r="W247" s="285">
        <v>18</v>
      </c>
      <c r="X247" s="285">
        <v>3</v>
      </c>
      <c r="Y247" s="285">
        <v>2</v>
      </c>
      <c r="Z247" s="285">
        <v>2</v>
      </c>
      <c r="AA247" s="285">
        <v>4</v>
      </c>
      <c r="AB247" s="285">
        <v>1</v>
      </c>
      <c r="AC247" s="286">
        <v>0</v>
      </c>
      <c r="AD247" s="7"/>
      <c r="AE247" s="287">
        <v>11808</v>
      </c>
      <c r="AF247" s="285">
        <v>155</v>
      </c>
      <c r="AG247" s="285">
        <v>10865</v>
      </c>
      <c r="AH247" s="285">
        <v>47</v>
      </c>
      <c r="AI247" s="285">
        <v>653</v>
      </c>
      <c r="AJ247" s="285">
        <v>35</v>
      </c>
      <c r="AK247" s="285">
        <v>28</v>
      </c>
      <c r="AL247" s="285">
        <v>8</v>
      </c>
      <c r="AM247" s="285">
        <v>6</v>
      </c>
      <c r="AN247" s="285">
        <v>4</v>
      </c>
      <c r="AO247" s="285">
        <v>6</v>
      </c>
      <c r="AP247" s="285">
        <v>1</v>
      </c>
      <c r="AQ247" s="286">
        <v>0</v>
      </c>
      <c r="AR247" s="9"/>
    </row>
    <row r="248" spans="1:44" x14ac:dyDescent="0.35">
      <c r="A248" s="133">
        <v>1</v>
      </c>
      <c r="B248" s="288" t="s">
        <v>60</v>
      </c>
      <c r="C248" s="289">
        <v>6310</v>
      </c>
      <c r="D248" s="290">
        <v>102</v>
      </c>
      <c r="E248" s="290">
        <v>5782</v>
      </c>
      <c r="F248" s="290">
        <v>25</v>
      </c>
      <c r="G248" s="290">
        <v>358</v>
      </c>
      <c r="H248" s="290">
        <v>20</v>
      </c>
      <c r="I248" s="290">
        <v>10</v>
      </c>
      <c r="J248" s="290">
        <v>5</v>
      </c>
      <c r="K248" s="290">
        <v>4</v>
      </c>
      <c r="L248" s="290">
        <v>2</v>
      </c>
      <c r="M248" s="290">
        <v>2</v>
      </c>
      <c r="N248" s="290">
        <v>0</v>
      </c>
      <c r="O248" s="291">
        <v>0</v>
      </c>
      <c r="P248" s="7"/>
      <c r="Q248" s="292">
        <v>5807</v>
      </c>
      <c r="R248" s="290">
        <v>57</v>
      </c>
      <c r="S248" s="290">
        <v>5364</v>
      </c>
      <c r="T248" s="290">
        <v>22</v>
      </c>
      <c r="U248" s="290">
        <v>318</v>
      </c>
      <c r="V248" s="290">
        <v>16</v>
      </c>
      <c r="W248" s="290">
        <v>18</v>
      </c>
      <c r="X248" s="290">
        <v>3</v>
      </c>
      <c r="Y248" s="290">
        <v>2</v>
      </c>
      <c r="Z248" s="290">
        <v>2</v>
      </c>
      <c r="AA248" s="290">
        <v>4</v>
      </c>
      <c r="AB248" s="290">
        <v>1</v>
      </c>
      <c r="AC248" s="291">
        <v>0</v>
      </c>
      <c r="AD248" s="7"/>
      <c r="AE248" s="292">
        <v>12117</v>
      </c>
      <c r="AF248" s="290">
        <v>159</v>
      </c>
      <c r="AG248" s="290">
        <v>11146</v>
      </c>
      <c r="AH248" s="290">
        <v>47</v>
      </c>
      <c r="AI248" s="290">
        <v>676</v>
      </c>
      <c r="AJ248" s="290">
        <v>36</v>
      </c>
      <c r="AK248" s="290">
        <v>28</v>
      </c>
      <c r="AL248" s="290">
        <v>8</v>
      </c>
      <c r="AM248" s="290">
        <v>6</v>
      </c>
      <c r="AN248" s="290">
        <v>4</v>
      </c>
      <c r="AO248" s="290">
        <v>6</v>
      </c>
      <c r="AP248" s="290">
        <v>1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62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13</v>
      </c>
      <c r="D251" s="200">
        <v>1</v>
      </c>
      <c r="E251" s="112">
        <v>11</v>
      </c>
      <c r="F251" s="112">
        <v>0</v>
      </c>
      <c r="G251" s="112">
        <v>1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11</v>
      </c>
      <c r="R251" s="200">
        <v>0</v>
      </c>
      <c r="S251" s="112">
        <v>9</v>
      </c>
      <c r="T251" s="112">
        <v>0</v>
      </c>
      <c r="U251" s="112">
        <v>2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24</v>
      </c>
      <c r="AF251" s="112">
        <v>1</v>
      </c>
      <c r="AG251" s="113">
        <v>20</v>
      </c>
      <c r="AH251" s="113">
        <v>0</v>
      </c>
      <c r="AI251" s="113">
        <v>3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13</v>
      </c>
      <c r="D252" s="202">
        <v>1</v>
      </c>
      <c r="E252" s="117">
        <v>9</v>
      </c>
      <c r="F252" s="117">
        <v>0</v>
      </c>
      <c r="G252" s="117">
        <v>3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7</v>
      </c>
      <c r="R252" s="202">
        <v>0</v>
      </c>
      <c r="S252" s="117">
        <v>6</v>
      </c>
      <c r="T252" s="117">
        <v>0</v>
      </c>
      <c r="U252" s="117">
        <v>1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20</v>
      </c>
      <c r="AF252" s="7">
        <v>1</v>
      </c>
      <c r="AG252" s="7">
        <v>15</v>
      </c>
      <c r="AH252" s="7">
        <v>0</v>
      </c>
      <c r="AI252" s="7">
        <v>4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5</v>
      </c>
      <c r="D253" s="202">
        <v>0</v>
      </c>
      <c r="E253" s="117">
        <v>5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5</v>
      </c>
      <c r="R253" s="202">
        <v>0</v>
      </c>
      <c r="S253" s="117">
        <v>4</v>
      </c>
      <c r="T253" s="117">
        <v>0</v>
      </c>
      <c r="U253" s="117">
        <v>1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10</v>
      </c>
      <c r="AF253" s="7">
        <v>0</v>
      </c>
      <c r="AG253" s="7">
        <v>9</v>
      </c>
      <c r="AH253" s="7">
        <v>0</v>
      </c>
      <c r="AI253" s="7">
        <v>1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8</v>
      </c>
      <c r="D254" s="202">
        <v>0</v>
      </c>
      <c r="E254" s="117">
        <v>8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8</v>
      </c>
      <c r="R254" s="202">
        <v>0</v>
      </c>
      <c r="S254" s="117">
        <v>7</v>
      </c>
      <c r="T254" s="117">
        <v>0</v>
      </c>
      <c r="U254" s="117">
        <v>1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16</v>
      </c>
      <c r="AF254" s="7">
        <v>0</v>
      </c>
      <c r="AG254" s="7">
        <v>15</v>
      </c>
      <c r="AH254" s="7">
        <v>0</v>
      </c>
      <c r="AI254" s="7">
        <v>1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2</v>
      </c>
      <c r="D255" s="202">
        <v>0</v>
      </c>
      <c r="E255" s="117">
        <v>2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3</v>
      </c>
      <c r="R255" s="202">
        <v>0</v>
      </c>
      <c r="S255" s="117">
        <v>3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5</v>
      </c>
      <c r="AF255" s="7">
        <v>0</v>
      </c>
      <c r="AG255" s="7">
        <v>5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2</v>
      </c>
      <c r="D256" s="202">
        <v>0</v>
      </c>
      <c r="E256" s="117">
        <v>2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3</v>
      </c>
      <c r="R256" s="202">
        <v>0</v>
      </c>
      <c r="S256" s="117">
        <v>3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5</v>
      </c>
      <c r="AF256" s="7">
        <v>0</v>
      </c>
      <c r="AG256" s="7">
        <v>5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7</v>
      </c>
      <c r="D257" s="202">
        <v>1</v>
      </c>
      <c r="E257" s="117">
        <v>6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4</v>
      </c>
      <c r="R257" s="202">
        <v>0</v>
      </c>
      <c r="S257" s="117">
        <v>4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11</v>
      </c>
      <c r="AF257" s="7">
        <v>1</v>
      </c>
      <c r="AG257" s="7">
        <v>10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7</v>
      </c>
      <c r="D258" s="202">
        <v>0</v>
      </c>
      <c r="E258" s="117">
        <v>7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6</v>
      </c>
      <c r="R258" s="202">
        <v>0</v>
      </c>
      <c r="S258" s="117">
        <v>6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13</v>
      </c>
      <c r="AF258" s="7">
        <v>0</v>
      </c>
      <c r="AG258" s="7">
        <v>13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3</v>
      </c>
      <c r="D259" s="202">
        <v>0</v>
      </c>
      <c r="E259" s="117">
        <v>3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3</v>
      </c>
      <c r="R259" s="202">
        <v>0</v>
      </c>
      <c r="S259" s="117">
        <v>3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6</v>
      </c>
      <c r="AF259" s="7">
        <v>0</v>
      </c>
      <c r="AG259" s="7">
        <v>6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1</v>
      </c>
      <c r="D260" s="202">
        <v>0</v>
      </c>
      <c r="E260" s="117">
        <v>1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5</v>
      </c>
      <c r="R260" s="202">
        <v>0</v>
      </c>
      <c r="S260" s="117">
        <v>5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6</v>
      </c>
      <c r="AF260" s="7">
        <v>0</v>
      </c>
      <c r="AG260" s="7">
        <v>6</v>
      </c>
      <c r="AH260" s="7">
        <v>0</v>
      </c>
      <c r="AI260" s="7">
        <v>0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3</v>
      </c>
      <c r="D261" s="202">
        <v>0</v>
      </c>
      <c r="E261" s="117">
        <v>3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2</v>
      </c>
      <c r="R261" s="202">
        <v>0</v>
      </c>
      <c r="S261" s="117">
        <v>2</v>
      </c>
      <c r="T261" s="117">
        <v>0</v>
      </c>
      <c r="U261" s="117">
        <v>0</v>
      </c>
      <c r="V261" s="117">
        <v>0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5</v>
      </c>
      <c r="AF261" s="7">
        <v>0</v>
      </c>
      <c r="AG261" s="7">
        <v>5</v>
      </c>
      <c r="AH261" s="7">
        <v>0</v>
      </c>
      <c r="AI261" s="7">
        <v>0</v>
      </c>
      <c r="AJ261" s="7">
        <v>0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6</v>
      </c>
      <c r="D262" s="202">
        <v>0</v>
      </c>
      <c r="E262" s="117">
        <v>6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5</v>
      </c>
      <c r="R262" s="202">
        <v>1</v>
      </c>
      <c r="S262" s="117">
        <v>4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11</v>
      </c>
      <c r="AF262" s="7">
        <v>1</v>
      </c>
      <c r="AG262" s="7">
        <v>10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2</v>
      </c>
      <c r="D263" s="202">
        <v>0</v>
      </c>
      <c r="E263" s="117">
        <v>2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4</v>
      </c>
      <c r="R263" s="202">
        <v>0</v>
      </c>
      <c r="S263" s="117">
        <v>4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6</v>
      </c>
      <c r="AF263" s="7">
        <v>0</v>
      </c>
      <c r="AG263" s="7">
        <v>6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1</v>
      </c>
      <c r="D264" s="202">
        <v>0</v>
      </c>
      <c r="E264" s="117">
        <v>1</v>
      </c>
      <c r="F264" s="117">
        <v>0</v>
      </c>
      <c r="G264" s="117">
        <v>0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0</v>
      </c>
      <c r="R264" s="202">
        <v>0</v>
      </c>
      <c r="S264" s="117">
        <v>0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1</v>
      </c>
      <c r="AF264" s="7">
        <v>0</v>
      </c>
      <c r="AG264" s="7">
        <v>1</v>
      </c>
      <c r="AH264" s="7">
        <v>0</v>
      </c>
      <c r="AI264" s="7">
        <v>0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1</v>
      </c>
      <c r="D265" s="202">
        <v>0</v>
      </c>
      <c r="E265" s="117">
        <v>1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3</v>
      </c>
      <c r="R265" s="202">
        <v>0</v>
      </c>
      <c r="S265" s="117">
        <v>3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4</v>
      </c>
      <c r="AF265" s="7">
        <v>0</v>
      </c>
      <c r="AG265" s="7">
        <v>4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2</v>
      </c>
      <c r="D266" s="202">
        <v>0</v>
      </c>
      <c r="E266" s="117">
        <v>2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3</v>
      </c>
      <c r="R266" s="202">
        <v>0</v>
      </c>
      <c r="S266" s="117">
        <v>3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5</v>
      </c>
      <c r="AF266" s="7">
        <v>0</v>
      </c>
      <c r="AG266" s="7">
        <v>5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2</v>
      </c>
      <c r="D267" s="202">
        <v>0</v>
      </c>
      <c r="E267" s="117">
        <v>2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0</v>
      </c>
      <c r="R267" s="202">
        <v>0</v>
      </c>
      <c r="S267" s="117">
        <v>0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2</v>
      </c>
      <c r="AF267" s="7">
        <v>0</v>
      </c>
      <c r="AG267" s="7">
        <v>2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2</v>
      </c>
      <c r="D268" s="202">
        <v>0</v>
      </c>
      <c r="E268" s="117">
        <v>1</v>
      </c>
      <c r="F268" s="117">
        <v>0</v>
      </c>
      <c r="G268" s="117">
        <v>0</v>
      </c>
      <c r="H268" s="117">
        <v>1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2</v>
      </c>
      <c r="R268" s="202">
        <v>0</v>
      </c>
      <c r="S268" s="117">
        <v>2</v>
      </c>
      <c r="T268" s="117">
        <v>0</v>
      </c>
      <c r="U268" s="117">
        <v>0</v>
      </c>
      <c r="V268" s="117">
        <v>0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4</v>
      </c>
      <c r="AF268" s="7">
        <v>0</v>
      </c>
      <c r="AG268" s="7">
        <v>3</v>
      </c>
      <c r="AH268" s="7">
        <v>0</v>
      </c>
      <c r="AI268" s="7">
        <v>0</v>
      </c>
      <c r="AJ268" s="7">
        <v>1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6</v>
      </c>
      <c r="D269" s="202">
        <v>0</v>
      </c>
      <c r="E269" s="117">
        <v>6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5</v>
      </c>
      <c r="R269" s="202">
        <v>0</v>
      </c>
      <c r="S269" s="117">
        <v>3</v>
      </c>
      <c r="T269" s="117">
        <v>0</v>
      </c>
      <c r="U269" s="117">
        <v>2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11</v>
      </c>
      <c r="AF269" s="7">
        <v>0</v>
      </c>
      <c r="AG269" s="7">
        <v>9</v>
      </c>
      <c r="AH269" s="7">
        <v>0</v>
      </c>
      <c r="AI269" s="7">
        <v>2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5</v>
      </c>
      <c r="D270" s="202">
        <v>0</v>
      </c>
      <c r="E270" s="117">
        <v>2</v>
      </c>
      <c r="F270" s="117">
        <v>0</v>
      </c>
      <c r="G270" s="117">
        <v>3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4</v>
      </c>
      <c r="R270" s="202">
        <v>0</v>
      </c>
      <c r="S270" s="117">
        <v>3</v>
      </c>
      <c r="T270" s="117">
        <v>0</v>
      </c>
      <c r="U270" s="117">
        <v>1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9</v>
      </c>
      <c r="AF270" s="7">
        <v>0</v>
      </c>
      <c r="AG270" s="7">
        <v>5</v>
      </c>
      <c r="AH270" s="7">
        <v>0</v>
      </c>
      <c r="AI270" s="7">
        <v>4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4</v>
      </c>
      <c r="D271" s="202">
        <v>0</v>
      </c>
      <c r="E271" s="117">
        <v>3</v>
      </c>
      <c r="F271" s="117">
        <v>0</v>
      </c>
      <c r="G271" s="117">
        <v>1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7</v>
      </c>
      <c r="R271" s="202">
        <v>0</v>
      </c>
      <c r="S271" s="117">
        <v>7</v>
      </c>
      <c r="T271" s="117">
        <v>0</v>
      </c>
      <c r="U271" s="117">
        <v>0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11</v>
      </c>
      <c r="AF271" s="7">
        <v>0</v>
      </c>
      <c r="AG271" s="7">
        <v>10</v>
      </c>
      <c r="AH271" s="7">
        <v>0</v>
      </c>
      <c r="AI271" s="7">
        <v>1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13</v>
      </c>
      <c r="D272" s="202">
        <v>1</v>
      </c>
      <c r="E272" s="117">
        <v>12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5</v>
      </c>
      <c r="R272" s="202">
        <v>0</v>
      </c>
      <c r="S272" s="117">
        <v>5</v>
      </c>
      <c r="T272" s="117">
        <v>0</v>
      </c>
      <c r="U272" s="117">
        <v>0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18</v>
      </c>
      <c r="AF272" s="7">
        <v>1</v>
      </c>
      <c r="AG272" s="7">
        <v>17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21</v>
      </c>
      <c r="D273" s="202">
        <v>0</v>
      </c>
      <c r="E273" s="117">
        <v>17</v>
      </c>
      <c r="F273" s="117">
        <v>0</v>
      </c>
      <c r="G273" s="117">
        <v>4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5</v>
      </c>
      <c r="R273" s="202">
        <v>0</v>
      </c>
      <c r="S273" s="117">
        <v>4</v>
      </c>
      <c r="T273" s="117">
        <v>0</v>
      </c>
      <c r="U273" s="117">
        <v>1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26</v>
      </c>
      <c r="AF273" s="7">
        <v>0</v>
      </c>
      <c r="AG273" s="7">
        <v>21</v>
      </c>
      <c r="AH273" s="7">
        <v>0</v>
      </c>
      <c r="AI273" s="7">
        <v>5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21</v>
      </c>
      <c r="D274" s="202">
        <v>1</v>
      </c>
      <c r="E274" s="117">
        <v>20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13</v>
      </c>
      <c r="R274" s="202">
        <v>0</v>
      </c>
      <c r="S274" s="117">
        <v>12</v>
      </c>
      <c r="T274" s="117">
        <v>0</v>
      </c>
      <c r="U274" s="117">
        <v>1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34</v>
      </c>
      <c r="AF274" s="7">
        <v>1</v>
      </c>
      <c r="AG274" s="7">
        <v>32</v>
      </c>
      <c r="AH274" s="7">
        <v>0</v>
      </c>
      <c r="AI274" s="7">
        <v>1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29</v>
      </c>
      <c r="D275" s="202">
        <v>1</v>
      </c>
      <c r="E275" s="117">
        <v>25</v>
      </c>
      <c r="F275" s="117">
        <v>0</v>
      </c>
      <c r="G275" s="117">
        <v>3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10</v>
      </c>
      <c r="R275" s="202">
        <v>0</v>
      </c>
      <c r="S275" s="117">
        <v>10</v>
      </c>
      <c r="T275" s="117">
        <v>0</v>
      </c>
      <c r="U275" s="117">
        <v>0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39</v>
      </c>
      <c r="AF275" s="117">
        <v>1</v>
      </c>
      <c r="AG275" s="7">
        <v>35</v>
      </c>
      <c r="AH275" s="7">
        <v>0</v>
      </c>
      <c r="AI275" s="7">
        <v>3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38</v>
      </c>
      <c r="D276" s="202">
        <v>2</v>
      </c>
      <c r="E276" s="117">
        <v>34</v>
      </c>
      <c r="F276" s="117">
        <v>0</v>
      </c>
      <c r="G276" s="117">
        <v>2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20</v>
      </c>
      <c r="R276" s="202">
        <v>0</v>
      </c>
      <c r="S276" s="117">
        <v>19</v>
      </c>
      <c r="T276" s="117">
        <v>0</v>
      </c>
      <c r="U276" s="117">
        <v>1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58</v>
      </c>
      <c r="AF276" s="7">
        <v>2</v>
      </c>
      <c r="AG276" s="7">
        <v>53</v>
      </c>
      <c r="AH276" s="7">
        <v>0</v>
      </c>
      <c r="AI276" s="7">
        <v>3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78</v>
      </c>
      <c r="D277" s="202">
        <v>6</v>
      </c>
      <c r="E277" s="117">
        <v>64</v>
      </c>
      <c r="F277" s="117">
        <v>0</v>
      </c>
      <c r="G277" s="117">
        <v>8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18</v>
      </c>
      <c r="R277" s="202">
        <v>0</v>
      </c>
      <c r="S277" s="117">
        <v>15</v>
      </c>
      <c r="T277" s="117">
        <v>0</v>
      </c>
      <c r="U277" s="117">
        <v>3</v>
      </c>
      <c r="V277" s="117">
        <v>0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96</v>
      </c>
      <c r="AF277" s="7">
        <v>6</v>
      </c>
      <c r="AG277" s="7">
        <v>79</v>
      </c>
      <c r="AH277" s="7">
        <v>0</v>
      </c>
      <c r="AI277" s="7">
        <v>11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91</v>
      </c>
      <c r="D278" s="202">
        <v>1</v>
      </c>
      <c r="E278" s="117">
        <v>85</v>
      </c>
      <c r="F278" s="117">
        <v>0</v>
      </c>
      <c r="G278" s="117">
        <v>5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25</v>
      </c>
      <c r="R278" s="202">
        <v>0</v>
      </c>
      <c r="S278" s="117">
        <v>24</v>
      </c>
      <c r="T278" s="117">
        <v>0</v>
      </c>
      <c r="U278" s="117">
        <v>1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116</v>
      </c>
      <c r="AF278" s="7">
        <v>1</v>
      </c>
      <c r="AG278" s="7">
        <v>109</v>
      </c>
      <c r="AH278" s="7">
        <v>0</v>
      </c>
      <c r="AI278" s="7">
        <v>6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160</v>
      </c>
      <c r="D279" s="202">
        <v>2</v>
      </c>
      <c r="E279" s="117">
        <v>149</v>
      </c>
      <c r="F279" s="117">
        <v>1</v>
      </c>
      <c r="G279" s="117">
        <v>8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25</v>
      </c>
      <c r="R279" s="202">
        <v>0</v>
      </c>
      <c r="S279" s="117">
        <v>25</v>
      </c>
      <c r="T279" s="117">
        <v>0</v>
      </c>
      <c r="U279" s="117">
        <v>0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185</v>
      </c>
      <c r="AF279" s="7">
        <v>2</v>
      </c>
      <c r="AG279" s="7">
        <v>174</v>
      </c>
      <c r="AH279" s="7">
        <v>1</v>
      </c>
      <c r="AI279" s="7">
        <v>8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148</v>
      </c>
      <c r="D280" s="202">
        <v>1</v>
      </c>
      <c r="E280" s="117">
        <v>137</v>
      </c>
      <c r="F280" s="117">
        <v>0</v>
      </c>
      <c r="G280" s="117">
        <v>9</v>
      </c>
      <c r="H280" s="117">
        <v>0</v>
      </c>
      <c r="I280" s="117">
        <v>0</v>
      </c>
      <c r="J280" s="117">
        <v>1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47</v>
      </c>
      <c r="R280" s="202">
        <v>3</v>
      </c>
      <c r="S280" s="117">
        <v>36</v>
      </c>
      <c r="T280" s="117">
        <v>1</v>
      </c>
      <c r="U280" s="117">
        <v>7</v>
      </c>
      <c r="V280" s="117">
        <v>0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195</v>
      </c>
      <c r="AF280" s="7">
        <v>4</v>
      </c>
      <c r="AG280" s="7">
        <v>173</v>
      </c>
      <c r="AH280" s="7">
        <v>1</v>
      </c>
      <c r="AI280" s="7">
        <v>16</v>
      </c>
      <c r="AJ280" s="7">
        <v>0</v>
      </c>
      <c r="AK280" s="7">
        <v>0</v>
      </c>
      <c r="AL280" s="7">
        <v>1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184</v>
      </c>
      <c r="D281" s="202">
        <v>4</v>
      </c>
      <c r="E281" s="117">
        <v>174</v>
      </c>
      <c r="F281" s="117">
        <v>1</v>
      </c>
      <c r="G281" s="117">
        <v>5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66</v>
      </c>
      <c r="R281" s="202">
        <v>0</v>
      </c>
      <c r="S281" s="117">
        <v>63</v>
      </c>
      <c r="T281" s="117">
        <v>0</v>
      </c>
      <c r="U281" s="117">
        <v>2</v>
      </c>
      <c r="V281" s="117">
        <v>0</v>
      </c>
      <c r="W281" s="117">
        <v>0</v>
      </c>
      <c r="X281" s="117">
        <v>0</v>
      </c>
      <c r="Y281" s="117">
        <v>1</v>
      </c>
      <c r="Z281" s="117">
        <v>0</v>
      </c>
      <c r="AA281" s="117">
        <v>0</v>
      </c>
      <c r="AB281" s="117">
        <v>0</v>
      </c>
      <c r="AC281" s="203">
        <v>0</v>
      </c>
      <c r="AE281" s="115">
        <v>250</v>
      </c>
      <c r="AF281" s="7">
        <v>4</v>
      </c>
      <c r="AG281" s="7">
        <v>237</v>
      </c>
      <c r="AH281" s="7">
        <v>1</v>
      </c>
      <c r="AI281" s="7">
        <v>7</v>
      </c>
      <c r="AJ281" s="7">
        <v>0</v>
      </c>
      <c r="AK281" s="7">
        <v>0</v>
      </c>
      <c r="AL281" s="7">
        <v>0</v>
      </c>
      <c r="AM281" s="7">
        <v>1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146</v>
      </c>
      <c r="D282" s="202">
        <v>5</v>
      </c>
      <c r="E282" s="117">
        <v>133</v>
      </c>
      <c r="F282" s="117">
        <v>0</v>
      </c>
      <c r="G282" s="117">
        <v>8</v>
      </c>
      <c r="H282" s="117">
        <v>0</v>
      </c>
      <c r="I282" s="117">
        <v>0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0</v>
      </c>
      <c r="Q282" s="115">
        <v>70</v>
      </c>
      <c r="R282" s="202">
        <v>0</v>
      </c>
      <c r="S282" s="117">
        <v>66</v>
      </c>
      <c r="T282" s="117">
        <v>0</v>
      </c>
      <c r="U282" s="117">
        <v>4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216</v>
      </c>
      <c r="AF282" s="7">
        <v>5</v>
      </c>
      <c r="AG282" s="7">
        <v>199</v>
      </c>
      <c r="AH282" s="7">
        <v>0</v>
      </c>
      <c r="AI282" s="7">
        <v>12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0</v>
      </c>
      <c r="AR282" s="9"/>
    </row>
    <row r="283" spans="1:44" x14ac:dyDescent="0.35">
      <c r="A283" s="133">
        <v>2</v>
      </c>
      <c r="B283" s="183">
        <v>0.33333299999999999</v>
      </c>
      <c r="C283" s="115">
        <v>88</v>
      </c>
      <c r="D283" s="202">
        <v>0</v>
      </c>
      <c r="E283" s="117">
        <v>83</v>
      </c>
      <c r="F283" s="117">
        <v>0</v>
      </c>
      <c r="G283" s="117">
        <v>5</v>
      </c>
      <c r="H283" s="117">
        <v>0</v>
      </c>
      <c r="I283" s="117">
        <v>0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88</v>
      </c>
      <c r="R283" s="202">
        <v>3</v>
      </c>
      <c r="S283" s="117">
        <v>85</v>
      </c>
      <c r="T283" s="117">
        <v>0</v>
      </c>
      <c r="U283" s="117">
        <v>0</v>
      </c>
      <c r="V283" s="117">
        <v>0</v>
      </c>
      <c r="W283" s="117">
        <v>0</v>
      </c>
      <c r="X283" s="117">
        <v>0</v>
      </c>
      <c r="Y283" s="117">
        <v>0</v>
      </c>
      <c r="Z283" s="117">
        <v>0</v>
      </c>
      <c r="AA283" s="117">
        <v>0</v>
      </c>
      <c r="AB283" s="117">
        <v>0</v>
      </c>
      <c r="AC283" s="203">
        <v>0</v>
      </c>
      <c r="AE283" s="115">
        <v>176</v>
      </c>
      <c r="AF283" s="7">
        <v>3</v>
      </c>
      <c r="AG283" s="7">
        <v>168</v>
      </c>
      <c r="AH283" s="7">
        <v>0</v>
      </c>
      <c r="AI283" s="7">
        <v>5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76</v>
      </c>
      <c r="D284" s="202">
        <v>1</v>
      </c>
      <c r="E284" s="117">
        <v>65</v>
      </c>
      <c r="F284" s="117">
        <v>3</v>
      </c>
      <c r="G284" s="117">
        <v>5</v>
      </c>
      <c r="H284" s="117">
        <v>1</v>
      </c>
      <c r="I284" s="117">
        <v>0</v>
      </c>
      <c r="J284" s="117">
        <v>1</v>
      </c>
      <c r="K284" s="117">
        <v>0</v>
      </c>
      <c r="L284" s="117">
        <v>0</v>
      </c>
      <c r="M284" s="117">
        <v>0</v>
      </c>
      <c r="N284" s="117">
        <v>0</v>
      </c>
      <c r="O284" s="203">
        <v>0</v>
      </c>
      <c r="Q284" s="115">
        <v>93</v>
      </c>
      <c r="R284" s="202">
        <v>3</v>
      </c>
      <c r="S284" s="117">
        <v>88</v>
      </c>
      <c r="T284" s="117">
        <v>0</v>
      </c>
      <c r="U284" s="117">
        <v>2</v>
      </c>
      <c r="V284" s="117">
        <v>0</v>
      </c>
      <c r="W284" s="117">
        <v>0</v>
      </c>
      <c r="X284" s="117">
        <v>0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169</v>
      </c>
      <c r="AF284" s="7">
        <v>4</v>
      </c>
      <c r="AG284" s="7">
        <v>153</v>
      </c>
      <c r="AH284" s="7">
        <v>3</v>
      </c>
      <c r="AI284" s="7">
        <v>7</v>
      </c>
      <c r="AJ284" s="7">
        <v>1</v>
      </c>
      <c r="AK284" s="7">
        <v>0</v>
      </c>
      <c r="AL284" s="7">
        <v>1</v>
      </c>
      <c r="AM284" s="7">
        <v>0</v>
      </c>
      <c r="AN284" s="7">
        <v>0</v>
      </c>
      <c r="AO284" s="7">
        <v>0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59</v>
      </c>
      <c r="D285" s="202">
        <v>7</v>
      </c>
      <c r="E285" s="117">
        <v>48</v>
      </c>
      <c r="F285" s="117">
        <v>1</v>
      </c>
      <c r="G285" s="117">
        <v>3</v>
      </c>
      <c r="H285" s="117">
        <v>0</v>
      </c>
      <c r="I285" s="117">
        <v>0</v>
      </c>
      <c r="J285" s="117">
        <v>0</v>
      </c>
      <c r="K285" s="117">
        <v>0</v>
      </c>
      <c r="L285" s="117">
        <v>0</v>
      </c>
      <c r="M285" s="117">
        <v>0</v>
      </c>
      <c r="N285" s="117">
        <v>0</v>
      </c>
      <c r="O285" s="203">
        <v>0</v>
      </c>
      <c r="Q285" s="115">
        <v>76</v>
      </c>
      <c r="R285" s="202">
        <v>1</v>
      </c>
      <c r="S285" s="117">
        <v>69</v>
      </c>
      <c r="T285" s="117">
        <v>0</v>
      </c>
      <c r="U285" s="117">
        <v>6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0</v>
      </c>
      <c r="AB285" s="117">
        <v>0</v>
      </c>
      <c r="AC285" s="203">
        <v>0</v>
      </c>
      <c r="AE285" s="115">
        <v>135</v>
      </c>
      <c r="AF285" s="7">
        <v>8</v>
      </c>
      <c r="AG285" s="7">
        <v>117</v>
      </c>
      <c r="AH285" s="7">
        <v>1</v>
      </c>
      <c r="AI285" s="7">
        <v>9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116">
        <v>0</v>
      </c>
      <c r="AR285" s="9"/>
    </row>
    <row r="286" spans="1:44" x14ac:dyDescent="0.35">
      <c r="A286" s="133">
        <v>2</v>
      </c>
      <c r="B286" s="183">
        <v>0.36458299999999999</v>
      </c>
      <c r="C286" s="115">
        <v>109</v>
      </c>
      <c r="D286" s="202">
        <v>2</v>
      </c>
      <c r="E286" s="117">
        <v>96</v>
      </c>
      <c r="F286" s="117">
        <v>1</v>
      </c>
      <c r="G286" s="117">
        <v>9</v>
      </c>
      <c r="H286" s="117">
        <v>0</v>
      </c>
      <c r="I286" s="117">
        <v>1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75</v>
      </c>
      <c r="R286" s="202">
        <v>1</v>
      </c>
      <c r="S286" s="117">
        <v>70</v>
      </c>
      <c r="T286" s="117">
        <v>0</v>
      </c>
      <c r="U286" s="117">
        <v>4</v>
      </c>
      <c r="V286" s="117">
        <v>0</v>
      </c>
      <c r="W286" s="117">
        <v>0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184</v>
      </c>
      <c r="AF286" s="7">
        <v>3</v>
      </c>
      <c r="AG286" s="7">
        <v>166</v>
      </c>
      <c r="AH286" s="7">
        <v>1</v>
      </c>
      <c r="AI286" s="7">
        <v>13</v>
      </c>
      <c r="AJ286" s="7">
        <v>0</v>
      </c>
      <c r="AK286" s="7">
        <v>1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115</v>
      </c>
      <c r="D287" s="202">
        <v>4</v>
      </c>
      <c r="E287" s="117">
        <v>97</v>
      </c>
      <c r="F287" s="117">
        <v>0</v>
      </c>
      <c r="G287" s="117">
        <v>13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1</v>
      </c>
      <c r="N287" s="117">
        <v>0</v>
      </c>
      <c r="O287" s="203">
        <v>0</v>
      </c>
      <c r="Q287" s="115">
        <v>83</v>
      </c>
      <c r="R287" s="202">
        <v>0</v>
      </c>
      <c r="S287" s="117">
        <v>79</v>
      </c>
      <c r="T287" s="117">
        <v>0</v>
      </c>
      <c r="U287" s="117">
        <v>3</v>
      </c>
      <c r="V287" s="117">
        <v>0</v>
      </c>
      <c r="W287" s="117">
        <v>1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198</v>
      </c>
      <c r="AF287" s="7">
        <v>4</v>
      </c>
      <c r="AG287" s="7">
        <v>176</v>
      </c>
      <c r="AH287" s="7">
        <v>0</v>
      </c>
      <c r="AI287" s="7">
        <v>16</v>
      </c>
      <c r="AJ287" s="7">
        <v>0</v>
      </c>
      <c r="AK287" s="7">
        <v>1</v>
      </c>
      <c r="AL287" s="7">
        <v>0</v>
      </c>
      <c r="AM287" s="7">
        <v>0</v>
      </c>
      <c r="AN287" s="7">
        <v>0</v>
      </c>
      <c r="AO287" s="7">
        <v>1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105</v>
      </c>
      <c r="D288" s="202">
        <v>2</v>
      </c>
      <c r="E288" s="117">
        <v>94</v>
      </c>
      <c r="F288" s="117">
        <v>0</v>
      </c>
      <c r="G288" s="117">
        <v>9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65</v>
      </c>
      <c r="R288" s="202">
        <v>1</v>
      </c>
      <c r="S288" s="117">
        <v>60</v>
      </c>
      <c r="T288" s="117">
        <v>0</v>
      </c>
      <c r="U288" s="117">
        <v>4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170</v>
      </c>
      <c r="AF288" s="7">
        <v>3</v>
      </c>
      <c r="AG288" s="7">
        <v>154</v>
      </c>
      <c r="AH288" s="7">
        <v>0</v>
      </c>
      <c r="AI288" s="7">
        <v>13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125</v>
      </c>
      <c r="D289" s="202">
        <v>2</v>
      </c>
      <c r="E289" s="117">
        <v>109</v>
      </c>
      <c r="F289" s="117">
        <v>1</v>
      </c>
      <c r="G289" s="117">
        <v>13</v>
      </c>
      <c r="H289" s="117">
        <v>0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66</v>
      </c>
      <c r="R289" s="202">
        <v>0</v>
      </c>
      <c r="S289" s="117">
        <v>61</v>
      </c>
      <c r="T289" s="117">
        <v>1</v>
      </c>
      <c r="U289" s="117">
        <v>4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191</v>
      </c>
      <c r="AF289" s="7">
        <v>2</v>
      </c>
      <c r="AG289" s="7">
        <v>170</v>
      </c>
      <c r="AH289" s="7">
        <v>2</v>
      </c>
      <c r="AI289" s="7">
        <v>17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125</v>
      </c>
      <c r="D290" s="202">
        <v>2</v>
      </c>
      <c r="E290" s="117">
        <v>116</v>
      </c>
      <c r="F290" s="117">
        <v>0</v>
      </c>
      <c r="G290" s="117">
        <v>7</v>
      </c>
      <c r="H290" s="117">
        <v>0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59</v>
      </c>
      <c r="R290" s="202">
        <v>0</v>
      </c>
      <c r="S290" s="117">
        <v>49</v>
      </c>
      <c r="T290" s="117">
        <v>0</v>
      </c>
      <c r="U290" s="117">
        <v>10</v>
      </c>
      <c r="V290" s="117">
        <v>0</v>
      </c>
      <c r="W290" s="117">
        <v>0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184</v>
      </c>
      <c r="AF290" s="7">
        <v>2</v>
      </c>
      <c r="AG290" s="7">
        <v>165</v>
      </c>
      <c r="AH290" s="7">
        <v>0</v>
      </c>
      <c r="AI290" s="7">
        <v>17</v>
      </c>
      <c r="AJ290" s="7">
        <v>0</v>
      </c>
      <c r="AK290" s="7">
        <v>0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105</v>
      </c>
      <c r="D291" s="202">
        <v>2</v>
      </c>
      <c r="E291" s="117">
        <v>99</v>
      </c>
      <c r="F291" s="117">
        <v>0</v>
      </c>
      <c r="G291" s="117">
        <v>4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74</v>
      </c>
      <c r="R291" s="202">
        <v>1</v>
      </c>
      <c r="S291" s="117">
        <v>67</v>
      </c>
      <c r="T291" s="117">
        <v>0</v>
      </c>
      <c r="U291" s="117">
        <v>5</v>
      </c>
      <c r="V291" s="117">
        <v>1</v>
      </c>
      <c r="W291" s="117">
        <v>0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179</v>
      </c>
      <c r="AF291" s="7">
        <v>3</v>
      </c>
      <c r="AG291" s="7">
        <v>166</v>
      </c>
      <c r="AH291" s="7">
        <v>0</v>
      </c>
      <c r="AI291" s="7">
        <v>9</v>
      </c>
      <c r="AJ291" s="7">
        <v>1</v>
      </c>
      <c r="AK291" s="7">
        <v>0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106</v>
      </c>
      <c r="D292" s="202">
        <v>1</v>
      </c>
      <c r="E292" s="117">
        <v>96</v>
      </c>
      <c r="F292" s="117">
        <v>0</v>
      </c>
      <c r="G292" s="117">
        <v>9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71</v>
      </c>
      <c r="R292" s="202">
        <v>0</v>
      </c>
      <c r="S292" s="117">
        <v>60</v>
      </c>
      <c r="T292" s="117">
        <v>0</v>
      </c>
      <c r="U292" s="117">
        <v>10</v>
      </c>
      <c r="V292" s="117">
        <v>0</v>
      </c>
      <c r="W292" s="117">
        <v>0</v>
      </c>
      <c r="X292" s="117">
        <v>0</v>
      </c>
      <c r="Y292" s="117">
        <v>1</v>
      </c>
      <c r="Z292" s="117">
        <v>0</v>
      </c>
      <c r="AA292" s="117">
        <v>0</v>
      </c>
      <c r="AB292" s="117">
        <v>0</v>
      </c>
      <c r="AC292" s="203">
        <v>0</v>
      </c>
      <c r="AE292" s="115">
        <v>177</v>
      </c>
      <c r="AF292" s="7">
        <v>1</v>
      </c>
      <c r="AG292" s="7">
        <v>156</v>
      </c>
      <c r="AH292" s="7">
        <v>0</v>
      </c>
      <c r="AI292" s="7">
        <v>19</v>
      </c>
      <c r="AJ292" s="7">
        <v>0</v>
      </c>
      <c r="AK292" s="7">
        <v>0</v>
      </c>
      <c r="AL292" s="7">
        <v>0</v>
      </c>
      <c r="AM292" s="7">
        <v>1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85</v>
      </c>
      <c r="D293" s="202">
        <v>2</v>
      </c>
      <c r="E293" s="117">
        <v>81</v>
      </c>
      <c r="F293" s="117">
        <v>0</v>
      </c>
      <c r="G293" s="117">
        <v>2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80</v>
      </c>
      <c r="R293" s="202">
        <v>0</v>
      </c>
      <c r="S293" s="117">
        <v>70</v>
      </c>
      <c r="T293" s="117">
        <v>0</v>
      </c>
      <c r="U293" s="117">
        <v>9</v>
      </c>
      <c r="V293" s="117">
        <v>1</v>
      </c>
      <c r="W293" s="117">
        <v>0</v>
      </c>
      <c r="X293" s="117">
        <v>0</v>
      </c>
      <c r="Y293" s="117">
        <v>0</v>
      </c>
      <c r="Z293" s="117">
        <v>0</v>
      </c>
      <c r="AA293" s="117">
        <v>0</v>
      </c>
      <c r="AB293" s="117">
        <v>0</v>
      </c>
      <c r="AC293" s="203">
        <v>0</v>
      </c>
      <c r="AE293" s="115">
        <v>165</v>
      </c>
      <c r="AF293" s="7">
        <v>2</v>
      </c>
      <c r="AG293" s="7">
        <v>151</v>
      </c>
      <c r="AH293" s="7">
        <v>0</v>
      </c>
      <c r="AI293" s="7">
        <v>11</v>
      </c>
      <c r="AJ293" s="7">
        <v>1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99</v>
      </c>
      <c r="D294" s="202">
        <v>2</v>
      </c>
      <c r="E294" s="117">
        <v>89</v>
      </c>
      <c r="F294" s="117">
        <v>0</v>
      </c>
      <c r="G294" s="117">
        <v>6</v>
      </c>
      <c r="H294" s="117">
        <v>0</v>
      </c>
      <c r="I294" s="117">
        <v>1</v>
      </c>
      <c r="J294" s="117">
        <v>0</v>
      </c>
      <c r="K294" s="117">
        <v>1</v>
      </c>
      <c r="L294" s="117">
        <v>0</v>
      </c>
      <c r="M294" s="117">
        <v>0</v>
      </c>
      <c r="N294" s="117">
        <v>0</v>
      </c>
      <c r="O294" s="203">
        <v>0</v>
      </c>
      <c r="Q294" s="115">
        <v>70</v>
      </c>
      <c r="R294" s="202">
        <v>1</v>
      </c>
      <c r="S294" s="117">
        <v>66</v>
      </c>
      <c r="T294" s="117">
        <v>0</v>
      </c>
      <c r="U294" s="117">
        <v>3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169</v>
      </c>
      <c r="AF294" s="7">
        <v>3</v>
      </c>
      <c r="AG294" s="7">
        <v>155</v>
      </c>
      <c r="AH294" s="7">
        <v>0</v>
      </c>
      <c r="AI294" s="7">
        <v>9</v>
      </c>
      <c r="AJ294" s="7">
        <v>0</v>
      </c>
      <c r="AK294" s="7">
        <v>1</v>
      </c>
      <c r="AL294" s="7">
        <v>0</v>
      </c>
      <c r="AM294" s="7">
        <v>1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116</v>
      </c>
      <c r="D295" s="202">
        <v>1</v>
      </c>
      <c r="E295" s="117">
        <v>106</v>
      </c>
      <c r="F295" s="117">
        <v>0</v>
      </c>
      <c r="G295" s="117">
        <v>9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52</v>
      </c>
      <c r="R295" s="202">
        <v>0</v>
      </c>
      <c r="S295" s="117">
        <v>47</v>
      </c>
      <c r="T295" s="117">
        <v>0</v>
      </c>
      <c r="U295" s="117">
        <v>5</v>
      </c>
      <c r="V295" s="117">
        <v>0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168</v>
      </c>
      <c r="AF295" s="7">
        <v>1</v>
      </c>
      <c r="AG295" s="7">
        <v>153</v>
      </c>
      <c r="AH295" s="7">
        <v>0</v>
      </c>
      <c r="AI295" s="7">
        <v>14</v>
      </c>
      <c r="AJ295" s="7">
        <v>0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89</v>
      </c>
      <c r="D296" s="202">
        <v>1</v>
      </c>
      <c r="E296" s="117">
        <v>80</v>
      </c>
      <c r="F296" s="117">
        <v>0</v>
      </c>
      <c r="G296" s="117">
        <v>8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65</v>
      </c>
      <c r="R296" s="202">
        <v>0</v>
      </c>
      <c r="S296" s="117">
        <v>59</v>
      </c>
      <c r="T296" s="117">
        <v>0</v>
      </c>
      <c r="U296" s="117">
        <v>6</v>
      </c>
      <c r="V296" s="117">
        <v>0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154</v>
      </c>
      <c r="AF296" s="7">
        <v>1</v>
      </c>
      <c r="AG296" s="7">
        <v>139</v>
      </c>
      <c r="AH296" s="7">
        <v>0</v>
      </c>
      <c r="AI296" s="7">
        <v>14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88</v>
      </c>
      <c r="D297" s="202">
        <v>3</v>
      </c>
      <c r="E297" s="117">
        <v>75</v>
      </c>
      <c r="F297" s="117">
        <v>1</v>
      </c>
      <c r="G297" s="117">
        <v>7</v>
      </c>
      <c r="H297" s="117">
        <v>0</v>
      </c>
      <c r="I297" s="117">
        <v>0</v>
      </c>
      <c r="J297" s="117">
        <v>1</v>
      </c>
      <c r="K297" s="117">
        <v>1</v>
      </c>
      <c r="L297" s="117">
        <v>0</v>
      </c>
      <c r="M297" s="117">
        <v>0</v>
      </c>
      <c r="N297" s="117">
        <v>0</v>
      </c>
      <c r="O297" s="203">
        <v>0</v>
      </c>
      <c r="Q297" s="115">
        <v>66</v>
      </c>
      <c r="R297" s="202">
        <v>1</v>
      </c>
      <c r="S297" s="117">
        <v>57</v>
      </c>
      <c r="T297" s="117">
        <v>0</v>
      </c>
      <c r="U297" s="117">
        <v>8</v>
      </c>
      <c r="V297" s="117">
        <v>0</v>
      </c>
      <c r="W297" s="117">
        <v>0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154</v>
      </c>
      <c r="AF297" s="7">
        <v>4</v>
      </c>
      <c r="AG297" s="7">
        <v>132</v>
      </c>
      <c r="AH297" s="7">
        <v>1</v>
      </c>
      <c r="AI297" s="7">
        <v>15</v>
      </c>
      <c r="AJ297" s="7">
        <v>0</v>
      </c>
      <c r="AK297" s="7">
        <v>0</v>
      </c>
      <c r="AL297" s="7">
        <v>1</v>
      </c>
      <c r="AM297" s="7">
        <v>1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95</v>
      </c>
      <c r="D298" s="202">
        <v>2</v>
      </c>
      <c r="E298" s="117">
        <v>84</v>
      </c>
      <c r="F298" s="117">
        <v>0</v>
      </c>
      <c r="G298" s="117">
        <v>9</v>
      </c>
      <c r="H298" s="117">
        <v>0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79</v>
      </c>
      <c r="R298" s="202">
        <v>0</v>
      </c>
      <c r="S298" s="117">
        <v>73</v>
      </c>
      <c r="T298" s="117">
        <v>0</v>
      </c>
      <c r="U298" s="117">
        <v>6</v>
      </c>
      <c r="V298" s="117">
        <v>0</v>
      </c>
      <c r="W298" s="117">
        <v>0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174</v>
      </c>
      <c r="AF298" s="7">
        <v>2</v>
      </c>
      <c r="AG298" s="7">
        <v>157</v>
      </c>
      <c r="AH298" s="7">
        <v>0</v>
      </c>
      <c r="AI298" s="7">
        <v>15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88</v>
      </c>
      <c r="D299" s="202">
        <v>2</v>
      </c>
      <c r="E299" s="117">
        <v>77</v>
      </c>
      <c r="F299" s="117">
        <v>0</v>
      </c>
      <c r="G299" s="117">
        <v>8</v>
      </c>
      <c r="H299" s="117">
        <v>0</v>
      </c>
      <c r="I299" s="117">
        <v>0</v>
      </c>
      <c r="J299" s="117">
        <v>0</v>
      </c>
      <c r="K299" s="117">
        <v>1</v>
      </c>
      <c r="L299" s="117">
        <v>0</v>
      </c>
      <c r="M299" s="117">
        <v>0</v>
      </c>
      <c r="N299" s="117">
        <v>0</v>
      </c>
      <c r="O299" s="203">
        <v>0</v>
      </c>
      <c r="Q299" s="115">
        <v>65</v>
      </c>
      <c r="R299" s="202">
        <v>0</v>
      </c>
      <c r="S299" s="117">
        <v>59</v>
      </c>
      <c r="T299" s="117">
        <v>0</v>
      </c>
      <c r="U299" s="117">
        <v>6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153</v>
      </c>
      <c r="AF299" s="117">
        <v>2</v>
      </c>
      <c r="AG299" s="7">
        <v>136</v>
      </c>
      <c r="AH299" s="7">
        <v>0</v>
      </c>
      <c r="AI299" s="7">
        <v>14</v>
      </c>
      <c r="AJ299" s="7">
        <v>0</v>
      </c>
      <c r="AK299" s="7">
        <v>0</v>
      </c>
      <c r="AL299" s="7">
        <v>0</v>
      </c>
      <c r="AM299" s="7">
        <v>1</v>
      </c>
      <c r="AN299" s="7">
        <v>0</v>
      </c>
      <c r="AO299" s="7">
        <v>0</v>
      </c>
      <c r="AP299" s="7">
        <v>0</v>
      </c>
      <c r="AQ299" s="116">
        <v>0</v>
      </c>
      <c r="AR299" s="9"/>
    </row>
    <row r="300" spans="1:44" x14ac:dyDescent="0.35">
      <c r="A300" s="133">
        <v>2</v>
      </c>
      <c r="B300" s="183">
        <v>0.51041700000000001</v>
      </c>
      <c r="C300" s="115">
        <v>96</v>
      </c>
      <c r="D300" s="202">
        <v>1</v>
      </c>
      <c r="E300" s="117">
        <v>91</v>
      </c>
      <c r="F300" s="117">
        <v>0</v>
      </c>
      <c r="G300" s="117">
        <v>4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70</v>
      </c>
      <c r="R300" s="202">
        <v>0</v>
      </c>
      <c r="S300" s="117">
        <v>63</v>
      </c>
      <c r="T300" s="117">
        <v>0</v>
      </c>
      <c r="U300" s="117">
        <v>7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166</v>
      </c>
      <c r="AF300" s="7">
        <v>1</v>
      </c>
      <c r="AG300" s="7">
        <v>154</v>
      </c>
      <c r="AH300" s="7">
        <v>0</v>
      </c>
      <c r="AI300" s="7">
        <v>11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101</v>
      </c>
      <c r="D301" s="202">
        <v>1</v>
      </c>
      <c r="E301" s="117">
        <v>88</v>
      </c>
      <c r="F301" s="117">
        <v>0</v>
      </c>
      <c r="G301" s="117">
        <v>10</v>
      </c>
      <c r="H301" s="117">
        <v>0</v>
      </c>
      <c r="I301" s="117">
        <v>2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88</v>
      </c>
      <c r="R301" s="202">
        <v>0</v>
      </c>
      <c r="S301" s="117">
        <v>79</v>
      </c>
      <c r="T301" s="117">
        <v>1</v>
      </c>
      <c r="U301" s="117">
        <v>7</v>
      </c>
      <c r="V301" s="117">
        <v>0</v>
      </c>
      <c r="W301" s="117">
        <v>1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189</v>
      </c>
      <c r="AF301" s="7">
        <v>1</v>
      </c>
      <c r="AG301" s="7">
        <v>167</v>
      </c>
      <c r="AH301" s="7">
        <v>1</v>
      </c>
      <c r="AI301" s="7">
        <v>17</v>
      </c>
      <c r="AJ301" s="7">
        <v>0</v>
      </c>
      <c r="AK301" s="7">
        <v>3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92</v>
      </c>
      <c r="D302" s="202">
        <v>2</v>
      </c>
      <c r="E302" s="117">
        <v>77</v>
      </c>
      <c r="F302" s="117">
        <v>1</v>
      </c>
      <c r="G302" s="117">
        <v>12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89</v>
      </c>
      <c r="R302" s="202">
        <v>1</v>
      </c>
      <c r="S302" s="117">
        <v>80</v>
      </c>
      <c r="T302" s="117">
        <v>0</v>
      </c>
      <c r="U302" s="117">
        <v>8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181</v>
      </c>
      <c r="AF302" s="7">
        <v>3</v>
      </c>
      <c r="AG302" s="7">
        <v>157</v>
      </c>
      <c r="AH302" s="7">
        <v>1</v>
      </c>
      <c r="AI302" s="7">
        <v>20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89</v>
      </c>
      <c r="D303" s="202">
        <v>1</v>
      </c>
      <c r="E303" s="117">
        <v>85</v>
      </c>
      <c r="F303" s="117">
        <v>0</v>
      </c>
      <c r="G303" s="117">
        <v>3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203">
        <v>0</v>
      </c>
      <c r="Q303" s="115">
        <v>83</v>
      </c>
      <c r="R303" s="202">
        <v>1</v>
      </c>
      <c r="S303" s="117">
        <v>78</v>
      </c>
      <c r="T303" s="117">
        <v>0</v>
      </c>
      <c r="U303" s="117">
        <v>4</v>
      </c>
      <c r="V303" s="117">
        <v>0</v>
      </c>
      <c r="W303" s="117">
        <v>0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172</v>
      </c>
      <c r="AF303" s="7">
        <v>2</v>
      </c>
      <c r="AG303" s="7">
        <v>163</v>
      </c>
      <c r="AH303" s="7">
        <v>0</v>
      </c>
      <c r="AI303" s="7">
        <v>7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101</v>
      </c>
      <c r="D304" s="202">
        <v>0</v>
      </c>
      <c r="E304" s="117">
        <v>92</v>
      </c>
      <c r="F304" s="117">
        <v>1</v>
      </c>
      <c r="G304" s="117">
        <v>8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73</v>
      </c>
      <c r="R304" s="202">
        <v>0</v>
      </c>
      <c r="S304" s="117">
        <v>69</v>
      </c>
      <c r="T304" s="117">
        <v>0</v>
      </c>
      <c r="U304" s="117">
        <v>4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174</v>
      </c>
      <c r="AF304" s="7">
        <v>0</v>
      </c>
      <c r="AG304" s="7">
        <v>161</v>
      </c>
      <c r="AH304" s="7">
        <v>1</v>
      </c>
      <c r="AI304" s="7">
        <v>12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79</v>
      </c>
      <c r="D305" s="202">
        <v>0</v>
      </c>
      <c r="E305" s="117">
        <v>74</v>
      </c>
      <c r="F305" s="117">
        <v>1</v>
      </c>
      <c r="G305" s="117">
        <v>3</v>
      </c>
      <c r="H305" s="117">
        <v>0</v>
      </c>
      <c r="I305" s="117">
        <v>1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78</v>
      </c>
      <c r="R305" s="202">
        <v>1</v>
      </c>
      <c r="S305" s="117">
        <v>75</v>
      </c>
      <c r="T305" s="117">
        <v>0</v>
      </c>
      <c r="U305" s="117">
        <v>2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157</v>
      </c>
      <c r="AF305" s="7">
        <v>1</v>
      </c>
      <c r="AG305" s="7">
        <v>149</v>
      </c>
      <c r="AH305" s="7">
        <v>1</v>
      </c>
      <c r="AI305" s="7">
        <v>5</v>
      </c>
      <c r="AJ305" s="7">
        <v>0</v>
      </c>
      <c r="AK305" s="7">
        <v>1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94</v>
      </c>
      <c r="D306" s="202">
        <v>0</v>
      </c>
      <c r="E306" s="117">
        <v>89</v>
      </c>
      <c r="F306" s="117">
        <v>0</v>
      </c>
      <c r="G306" s="117">
        <v>5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84</v>
      </c>
      <c r="R306" s="202">
        <v>0</v>
      </c>
      <c r="S306" s="117">
        <v>75</v>
      </c>
      <c r="T306" s="117">
        <v>1</v>
      </c>
      <c r="U306" s="117">
        <v>8</v>
      </c>
      <c r="V306" s="117">
        <v>0</v>
      </c>
      <c r="W306" s="117">
        <v>0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178</v>
      </c>
      <c r="AF306" s="7">
        <v>0</v>
      </c>
      <c r="AG306" s="7">
        <v>164</v>
      </c>
      <c r="AH306" s="7">
        <v>1</v>
      </c>
      <c r="AI306" s="7">
        <v>13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99</v>
      </c>
      <c r="D307" s="202">
        <v>1</v>
      </c>
      <c r="E307" s="117">
        <v>93</v>
      </c>
      <c r="F307" s="117">
        <v>0</v>
      </c>
      <c r="G307" s="117">
        <v>4</v>
      </c>
      <c r="H307" s="117">
        <v>1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84</v>
      </c>
      <c r="R307" s="202">
        <v>2</v>
      </c>
      <c r="S307" s="117">
        <v>75</v>
      </c>
      <c r="T307" s="117">
        <v>0</v>
      </c>
      <c r="U307" s="117">
        <v>6</v>
      </c>
      <c r="V307" s="117">
        <v>0</v>
      </c>
      <c r="W307" s="117">
        <v>1</v>
      </c>
      <c r="X307" s="117">
        <v>0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183</v>
      </c>
      <c r="AF307" s="7">
        <v>3</v>
      </c>
      <c r="AG307" s="7">
        <v>168</v>
      </c>
      <c r="AH307" s="7">
        <v>0</v>
      </c>
      <c r="AI307" s="7">
        <v>10</v>
      </c>
      <c r="AJ307" s="7">
        <v>1</v>
      </c>
      <c r="AK307" s="7">
        <v>1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106</v>
      </c>
      <c r="D308" s="202">
        <v>2</v>
      </c>
      <c r="E308" s="117">
        <v>95</v>
      </c>
      <c r="F308" s="117">
        <v>0</v>
      </c>
      <c r="G308" s="117">
        <v>9</v>
      </c>
      <c r="H308" s="117">
        <v>0</v>
      </c>
      <c r="I308" s="117">
        <v>0</v>
      </c>
      <c r="J308" s="117">
        <v>0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107</v>
      </c>
      <c r="R308" s="202">
        <v>0</v>
      </c>
      <c r="S308" s="117">
        <v>94</v>
      </c>
      <c r="T308" s="117">
        <v>0</v>
      </c>
      <c r="U308" s="117">
        <v>11</v>
      </c>
      <c r="V308" s="117">
        <v>1</v>
      </c>
      <c r="W308" s="117">
        <v>1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213</v>
      </c>
      <c r="AF308" s="7">
        <v>2</v>
      </c>
      <c r="AG308" s="7">
        <v>189</v>
      </c>
      <c r="AH308" s="7">
        <v>0</v>
      </c>
      <c r="AI308" s="7">
        <v>20</v>
      </c>
      <c r="AJ308" s="7">
        <v>1</v>
      </c>
      <c r="AK308" s="7">
        <v>1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91</v>
      </c>
      <c r="D309" s="202">
        <v>0</v>
      </c>
      <c r="E309" s="117">
        <v>88</v>
      </c>
      <c r="F309" s="117">
        <v>0</v>
      </c>
      <c r="G309" s="117">
        <v>3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123</v>
      </c>
      <c r="R309" s="202">
        <v>0</v>
      </c>
      <c r="S309" s="117">
        <v>113</v>
      </c>
      <c r="T309" s="117">
        <v>3</v>
      </c>
      <c r="U309" s="117">
        <v>7</v>
      </c>
      <c r="V309" s="117">
        <v>0</v>
      </c>
      <c r="W309" s="117">
        <v>0</v>
      </c>
      <c r="X309" s="117">
        <v>0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214</v>
      </c>
      <c r="AF309" s="7">
        <v>0</v>
      </c>
      <c r="AG309" s="7">
        <v>201</v>
      </c>
      <c r="AH309" s="7">
        <v>3</v>
      </c>
      <c r="AI309" s="7">
        <v>10</v>
      </c>
      <c r="AJ309" s="7">
        <v>0</v>
      </c>
      <c r="AK309" s="7">
        <v>0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109</v>
      </c>
      <c r="D310" s="202">
        <v>0</v>
      </c>
      <c r="E310" s="117">
        <v>100</v>
      </c>
      <c r="F310" s="117">
        <v>0</v>
      </c>
      <c r="G310" s="117">
        <v>9</v>
      </c>
      <c r="H310" s="117">
        <v>0</v>
      </c>
      <c r="I310" s="117">
        <v>0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203">
        <v>0</v>
      </c>
      <c r="Q310" s="115">
        <v>135</v>
      </c>
      <c r="R310" s="202">
        <v>1</v>
      </c>
      <c r="S310" s="117">
        <v>121</v>
      </c>
      <c r="T310" s="117">
        <v>0</v>
      </c>
      <c r="U310" s="117">
        <v>12</v>
      </c>
      <c r="V310" s="117">
        <v>1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244</v>
      </c>
      <c r="AF310" s="7">
        <v>1</v>
      </c>
      <c r="AG310" s="7">
        <v>221</v>
      </c>
      <c r="AH310" s="7">
        <v>0</v>
      </c>
      <c r="AI310" s="7">
        <v>21</v>
      </c>
      <c r="AJ310" s="7">
        <v>1</v>
      </c>
      <c r="AK310" s="7">
        <v>0</v>
      </c>
      <c r="AL310" s="7">
        <v>0</v>
      </c>
      <c r="AM310" s="7">
        <v>0</v>
      </c>
      <c r="AN310" s="7">
        <v>0</v>
      </c>
      <c r="AO310" s="7">
        <v>0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104</v>
      </c>
      <c r="D311" s="202">
        <v>1</v>
      </c>
      <c r="E311" s="117">
        <v>98</v>
      </c>
      <c r="F311" s="117">
        <v>0</v>
      </c>
      <c r="G311" s="117">
        <v>5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146</v>
      </c>
      <c r="R311" s="202">
        <v>2</v>
      </c>
      <c r="S311" s="117">
        <v>131</v>
      </c>
      <c r="T311" s="117">
        <v>0</v>
      </c>
      <c r="U311" s="117">
        <v>11</v>
      </c>
      <c r="V311" s="117">
        <v>0</v>
      </c>
      <c r="W311" s="117">
        <v>2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250</v>
      </c>
      <c r="AF311" s="7">
        <v>3</v>
      </c>
      <c r="AG311" s="7">
        <v>229</v>
      </c>
      <c r="AH311" s="7">
        <v>0</v>
      </c>
      <c r="AI311" s="7">
        <v>16</v>
      </c>
      <c r="AJ311" s="7">
        <v>0</v>
      </c>
      <c r="AK311" s="7">
        <v>2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110</v>
      </c>
      <c r="D312" s="202">
        <v>0</v>
      </c>
      <c r="E312" s="117">
        <v>98</v>
      </c>
      <c r="F312" s="117">
        <v>0</v>
      </c>
      <c r="G312" s="117">
        <v>12</v>
      </c>
      <c r="H312" s="117">
        <v>0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129</v>
      </c>
      <c r="R312" s="202">
        <v>0</v>
      </c>
      <c r="S312" s="117">
        <v>114</v>
      </c>
      <c r="T312" s="117">
        <v>0</v>
      </c>
      <c r="U312" s="117">
        <v>14</v>
      </c>
      <c r="V312" s="117">
        <v>1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239</v>
      </c>
      <c r="AF312" s="7">
        <v>0</v>
      </c>
      <c r="AG312" s="7">
        <v>212</v>
      </c>
      <c r="AH312" s="7">
        <v>0</v>
      </c>
      <c r="AI312" s="7">
        <v>26</v>
      </c>
      <c r="AJ312" s="7">
        <v>1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131</v>
      </c>
      <c r="D313" s="202">
        <v>2</v>
      </c>
      <c r="E313" s="117">
        <v>120</v>
      </c>
      <c r="F313" s="117">
        <v>3</v>
      </c>
      <c r="G313" s="117">
        <v>5</v>
      </c>
      <c r="H313" s="117">
        <v>0</v>
      </c>
      <c r="I313" s="117">
        <v>1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138</v>
      </c>
      <c r="R313" s="202">
        <v>0</v>
      </c>
      <c r="S313" s="117">
        <v>131</v>
      </c>
      <c r="T313" s="117">
        <v>1</v>
      </c>
      <c r="U313" s="117">
        <v>5</v>
      </c>
      <c r="V313" s="117">
        <v>0</v>
      </c>
      <c r="W313" s="117">
        <v>1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269</v>
      </c>
      <c r="AF313" s="7">
        <v>2</v>
      </c>
      <c r="AG313" s="7">
        <v>251</v>
      </c>
      <c r="AH313" s="7">
        <v>4</v>
      </c>
      <c r="AI313" s="7">
        <v>10</v>
      </c>
      <c r="AJ313" s="7">
        <v>0</v>
      </c>
      <c r="AK313" s="7">
        <v>2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126</v>
      </c>
      <c r="D314" s="202">
        <v>1</v>
      </c>
      <c r="E314" s="117">
        <v>117</v>
      </c>
      <c r="F314" s="117">
        <v>0</v>
      </c>
      <c r="G314" s="117">
        <v>6</v>
      </c>
      <c r="H314" s="117">
        <v>0</v>
      </c>
      <c r="I314" s="117">
        <v>1</v>
      </c>
      <c r="J314" s="117">
        <v>0</v>
      </c>
      <c r="K314" s="117">
        <v>1</v>
      </c>
      <c r="L314" s="117">
        <v>0</v>
      </c>
      <c r="M314" s="117">
        <v>0</v>
      </c>
      <c r="N314" s="117">
        <v>0</v>
      </c>
      <c r="O314" s="203">
        <v>0</v>
      </c>
      <c r="Q314" s="115">
        <v>124</v>
      </c>
      <c r="R314" s="202">
        <v>1</v>
      </c>
      <c r="S314" s="117">
        <v>106</v>
      </c>
      <c r="T314" s="117">
        <v>1</v>
      </c>
      <c r="U314" s="117">
        <v>15</v>
      </c>
      <c r="V314" s="117">
        <v>0</v>
      </c>
      <c r="W314" s="117">
        <v>1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203">
        <v>0</v>
      </c>
      <c r="AE314" s="115">
        <v>250</v>
      </c>
      <c r="AF314" s="7">
        <v>2</v>
      </c>
      <c r="AG314" s="7">
        <v>223</v>
      </c>
      <c r="AH314" s="7">
        <v>1</v>
      </c>
      <c r="AI314" s="7">
        <v>21</v>
      </c>
      <c r="AJ314" s="7">
        <v>0</v>
      </c>
      <c r="AK314" s="7">
        <v>2</v>
      </c>
      <c r="AL314" s="7">
        <v>0</v>
      </c>
      <c r="AM314" s="7">
        <v>1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115</v>
      </c>
      <c r="D315" s="202">
        <v>1</v>
      </c>
      <c r="E315" s="117">
        <v>106</v>
      </c>
      <c r="F315" s="117">
        <v>0</v>
      </c>
      <c r="G315" s="117">
        <v>8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138</v>
      </c>
      <c r="R315" s="202">
        <v>2</v>
      </c>
      <c r="S315" s="117">
        <v>126</v>
      </c>
      <c r="T315" s="117">
        <v>1</v>
      </c>
      <c r="U315" s="117">
        <v>8</v>
      </c>
      <c r="V315" s="117">
        <v>1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253</v>
      </c>
      <c r="AF315" s="7">
        <v>3</v>
      </c>
      <c r="AG315" s="7">
        <v>232</v>
      </c>
      <c r="AH315" s="7">
        <v>1</v>
      </c>
      <c r="AI315" s="7">
        <v>16</v>
      </c>
      <c r="AJ315" s="7">
        <v>1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94</v>
      </c>
      <c r="D316" s="202">
        <v>1</v>
      </c>
      <c r="E316" s="117">
        <v>85</v>
      </c>
      <c r="F316" s="117">
        <v>2</v>
      </c>
      <c r="G316" s="117">
        <v>6</v>
      </c>
      <c r="H316" s="117">
        <v>0</v>
      </c>
      <c r="I316" s="117">
        <v>0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203">
        <v>0</v>
      </c>
      <c r="Q316" s="115">
        <v>160</v>
      </c>
      <c r="R316" s="202">
        <v>0</v>
      </c>
      <c r="S316" s="117">
        <v>146</v>
      </c>
      <c r="T316" s="117">
        <v>2</v>
      </c>
      <c r="U316" s="117">
        <v>12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203">
        <v>0</v>
      </c>
      <c r="AE316" s="115">
        <v>254</v>
      </c>
      <c r="AF316" s="7">
        <v>1</v>
      </c>
      <c r="AG316" s="7">
        <v>231</v>
      </c>
      <c r="AH316" s="7">
        <v>4</v>
      </c>
      <c r="AI316" s="7">
        <v>18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108</v>
      </c>
      <c r="D317" s="202">
        <v>0</v>
      </c>
      <c r="E317" s="117">
        <v>98</v>
      </c>
      <c r="F317" s="117">
        <v>0</v>
      </c>
      <c r="G317" s="117">
        <v>10</v>
      </c>
      <c r="H317" s="117">
        <v>0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203">
        <v>0</v>
      </c>
      <c r="Q317" s="115">
        <v>195</v>
      </c>
      <c r="R317" s="202">
        <v>1</v>
      </c>
      <c r="S317" s="117">
        <v>179</v>
      </c>
      <c r="T317" s="117">
        <v>0</v>
      </c>
      <c r="U317" s="117">
        <v>13</v>
      </c>
      <c r="V317" s="117">
        <v>0</v>
      </c>
      <c r="W317" s="117">
        <v>1</v>
      </c>
      <c r="X317" s="117">
        <v>0</v>
      </c>
      <c r="Y317" s="117">
        <v>0</v>
      </c>
      <c r="Z317" s="117">
        <v>1</v>
      </c>
      <c r="AA317" s="117">
        <v>0</v>
      </c>
      <c r="AB317" s="117">
        <v>0</v>
      </c>
      <c r="AC317" s="203">
        <v>0</v>
      </c>
      <c r="AE317" s="115">
        <v>303</v>
      </c>
      <c r="AF317" s="7">
        <v>1</v>
      </c>
      <c r="AG317" s="7">
        <v>277</v>
      </c>
      <c r="AH317" s="7">
        <v>0</v>
      </c>
      <c r="AI317" s="7">
        <v>23</v>
      </c>
      <c r="AJ317" s="7">
        <v>0</v>
      </c>
      <c r="AK317" s="7">
        <v>1</v>
      </c>
      <c r="AL317" s="7">
        <v>0</v>
      </c>
      <c r="AM317" s="7">
        <v>0</v>
      </c>
      <c r="AN317" s="7">
        <v>1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100</v>
      </c>
      <c r="D318" s="202">
        <v>2</v>
      </c>
      <c r="E318" s="117">
        <v>94</v>
      </c>
      <c r="F318" s="117">
        <v>0</v>
      </c>
      <c r="G318" s="117">
        <v>3</v>
      </c>
      <c r="H318" s="117">
        <v>0</v>
      </c>
      <c r="I318" s="117">
        <v>0</v>
      </c>
      <c r="J318" s="117">
        <v>1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176</v>
      </c>
      <c r="R318" s="202">
        <v>2</v>
      </c>
      <c r="S318" s="117">
        <v>158</v>
      </c>
      <c r="T318" s="117">
        <v>4</v>
      </c>
      <c r="U318" s="117">
        <v>8</v>
      </c>
      <c r="V318" s="117">
        <v>2</v>
      </c>
      <c r="W318" s="117">
        <v>2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276</v>
      </c>
      <c r="AF318" s="7">
        <v>4</v>
      </c>
      <c r="AG318" s="7">
        <v>252</v>
      </c>
      <c r="AH318" s="7">
        <v>4</v>
      </c>
      <c r="AI318" s="7">
        <v>11</v>
      </c>
      <c r="AJ318" s="7">
        <v>2</v>
      </c>
      <c r="AK318" s="7">
        <v>2</v>
      </c>
      <c r="AL318" s="7">
        <v>1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106</v>
      </c>
      <c r="D319" s="202">
        <v>0</v>
      </c>
      <c r="E319" s="117">
        <v>104</v>
      </c>
      <c r="F319" s="117">
        <v>0</v>
      </c>
      <c r="G319" s="117">
        <v>2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145</v>
      </c>
      <c r="R319" s="202">
        <v>0</v>
      </c>
      <c r="S319" s="117">
        <v>133</v>
      </c>
      <c r="T319" s="117">
        <v>1</v>
      </c>
      <c r="U319" s="117">
        <v>11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251</v>
      </c>
      <c r="AF319" s="7">
        <v>0</v>
      </c>
      <c r="AG319" s="7">
        <v>237</v>
      </c>
      <c r="AH319" s="7">
        <v>1</v>
      </c>
      <c r="AI319" s="7">
        <v>13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84</v>
      </c>
      <c r="D320" s="202">
        <v>0</v>
      </c>
      <c r="E320" s="117">
        <v>80</v>
      </c>
      <c r="F320" s="117">
        <v>2</v>
      </c>
      <c r="G320" s="117">
        <v>1</v>
      </c>
      <c r="H320" s="117">
        <v>0</v>
      </c>
      <c r="I320" s="117">
        <v>0</v>
      </c>
      <c r="J320" s="117">
        <v>0</v>
      </c>
      <c r="K320" s="117">
        <v>0</v>
      </c>
      <c r="L320" s="117">
        <v>0</v>
      </c>
      <c r="M320" s="117">
        <v>1</v>
      </c>
      <c r="N320" s="117">
        <v>0</v>
      </c>
      <c r="O320" s="203">
        <v>0</v>
      </c>
      <c r="Q320" s="115">
        <v>174</v>
      </c>
      <c r="R320" s="202">
        <v>3</v>
      </c>
      <c r="S320" s="117">
        <v>163</v>
      </c>
      <c r="T320" s="117">
        <v>1</v>
      </c>
      <c r="U320" s="117">
        <v>5</v>
      </c>
      <c r="V320" s="117">
        <v>0</v>
      </c>
      <c r="W320" s="117">
        <v>2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258</v>
      </c>
      <c r="AF320" s="7">
        <v>3</v>
      </c>
      <c r="AG320" s="7">
        <v>243</v>
      </c>
      <c r="AH320" s="7">
        <v>3</v>
      </c>
      <c r="AI320" s="7">
        <v>6</v>
      </c>
      <c r="AJ320" s="7">
        <v>0</v>
      </c>
      <c r="AK320" s="7">
        <v>2</v>
      </c>
      <c r="AL320" s="7">
        <v>0</v>
      </c>
      <c r="AM320" s="7">
        <v>0</v>
      </c>
      <c r="AN320" s="7">
        <v>0</v>
      </c>
      <c r="AO320" s="7">
        <v>1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100</v>
      </c>
      <c r="D321" s="202">
        <v>1</v>
      </c>
      <c r="E321" s="117">
        <v>93</v>
      </c>
      <c r="F321" s="117">
        <v>0</v>
      </c>
      <c r="G321" s="117">
        <v>6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153</v>
      </c>
      <c r="R321" s="202">
        <v>0</v>
      </c>
      <c r="S321" s="117">
        <v>146</v>
      </c>
      <c r="T321" s="117">
        <v>2</v>
      </c>
      <c r="U321" s="117">
        <v>5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253</v>
      </c>
      <c r="AF321" s="7">
        <v>1</v>
      </c>
      <c r="AG321" s="7">
        <v>239</v>
      </c>
      <c r="AH321" s="7">
        <v>2</v>
      </c>
      <c r="AI321" s="7">
        <v>11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94</v>
      </c>
      <c r="D322" s="202">
        <v>1</v>
      </c>
      <c r="E322" s="117">
        <v>86</v>
      </c>
      <c r="F322" s="117">
        <v>1</v>
      </c>
      <c r="G322" s="117">
        <v>5</v>
      </c>
      <c r="H322" s="117">
        <v>0</v>
      </c>
      <c r="I322" s="117">
        <v>1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154</v>
      </c>
      <c r="R322" s="202">
        <v>1</v>
      </c>
      <c r="S322" s="117">
        <v>145</v>
      </c>
      <c r="T322" s="117">
        <v>1</v>
      </c>
      <c r="U322" s="117">
        <v>5</v>
      </c>
      <c r="V322" s="117">
        <v>1</v>
      </c>
      <c r="W322" s="117">
        <v>1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248</v>
      </c>
      <c r="AF322" s="7">
        <v>2</v>
      </c>
      <c r="AG322" s="7">
        <v>231</v>
      </c>
      <c r="AH322" s="7">
        <v>2</v>
      </c>
      <c r="AI322" s="7">
        <v>10</v>
      </c>
      <c r="AJ322" s="7">
        <v>1</v>
      </c>
      <c r="AK322" s="7">
        <v>2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119</v>
      </c>
      <c r="D323" s="202">
        <v>1</v>
      </c>
      <c r="E323" s="117">
        <v>115</v>
      </c>
      <c r="F323" s="117">
        <v>0</v>
      </c>
      <c r="G323" s="117">
        <v>3</v>
      </c>
      <c r="H323" s="117">
        <v>0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147</v>
      </c>
      <c r="R323" s="202">
        <v>1</v>
      </c>
      <c r="S323" s="117">
        <v>142</v>
      </c>
      <c r="T323" s="117">
        <v>0</v>
      </c>
      <c r="U323" s="117">
        <v>4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266</v>
      </c>
      <c r="AF323" s="117">
        <v>2</v>
      </c>
      <c r="AG323" s="7">
        <v>257</v>
      </c>
      <c r="AH323" s="7">
        <v>0</v>
      </c>
      <c r="AI323" s="7">
        <v>7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119</v>
      </c>
      <c r="D324" s="202">
        <v>4</v>
      </c>
      <c r="E324" s="117">
        <v>111</v>
      </c>
      <c r="F324" s="117">
        <v>1</v>
      </c>
      <c r="G324" s="117">
        <v>2</v>
      </c>
      <c r="H324" s="117">
        <v>0</v>
      </c>
      <c r="I324" s="117">
        <v>1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136</v>
      </c>
      <c r="R324" s="202">
        <v>4</v>
      </c>
      <c r="S324" s="117">
        <v>123</v>
      </c>
      <c r="T324" s="117">
        <v>0</v>
      </c>
      <c r="U324" s="117">
        <v>8</v>
      </c>
      <c r="V324" s="117">
        <v>1</v>
      </c>
      <c r="W324" s="117">
        <v>0</v>
      </c>
      <c r="X324" s="117">
        <v>0</v>
      </c>
      <c r="Y324" s="117">
        <v>0</v>
      </c>
      <c r="Z324" s="117">
        <v>0</v>
      </c>
      <c r="AA324" s="117">
        <v>0</v>
      </c>
      <c r="AB324" s="117">
        <v>0</v>
      </c>
      <c r="AC324" s="203">
        <v>0</v>
      </c>
      <c r="AE324" s="115">
        <v>255</v>
      </c>
      <c r="AF324" s="7">
        <v>8</v>
      </c>
      <c r="AG324" s="7">
        <v>234</v>
      </c>
      <c r="AH324" s="7">
        <v>1</v>
      </c>
      <c r="AI324" s="7">
        <v>10</v>
      </c>
      <c r="AJ324" s="7">
        <v>1</v>
      </c>
      <c r="AK324" s="7">
        <v>1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106</v>
      </c>
      <c r="D325" s="202">
        <v>2</v>
      </c>
      <c r="E325" s="117">
        <v>100</v>
      </c>
      <c r="F325" s="117">
        <v>0</v>
      </c>
      <c r="G325" s="117">
        <v>4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124</v>
      </c>
      <c r="R325" s="202">
        <v>3</v>
      </c>
      <c r="S325" s="117">
        <v>110</v>
      </c>
      <c r="T325" s="117">
        <v>2</v>
      </c>
      <c r="U325" s="117">
        <v>7</v>
      </c>
      <c r="V325" s="117">
        <v>1</v>
      </c>
      <c r="W325" s="117">
        <v>1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230</v>
      </c>
      <c r="AF325" s="7">
        <v>5</v>
      </c>
      <c r="AG325" s="7">
        <v>210</v>
      </c>
      <c r="AH325" s="7">
        <v>2</v>
      </c>
      <c r="AI325" s="7">
        <v>11</v>
      </c>
      <c r="AJ325" s="7">
        <v>1</v>
      </c>
      <c r="AK325" s="7">
        <v>1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104</v>
      </c>
      <c r="D326" s="202">
        <v>2</v>
      </c>
      <c r="E326" s="117">
        <v>97</v>
      </c>
      <c r="F326" s="117">
        <v>0</v>
      </c>
      <c r="G326" s="117">
        <v>4</v>
      </c>
      <c r="H326" s="117">
        <v>0</v>
      </c>
      <c r="I326" s="117">
        <v>0</v>
      </c>
      <c r="J326" s="117">
        <v>0</v>
      </c>
      <c r="K326" s="117">
        <v>0</v>
      </c>
      <c r="L326" s="117">
        <v>1</v>
      </c>
      <c r="M326" s="117">
        <v>0</v>
      </c>
      <c r="N326" s="117">
        <v>0</v>
      </c>
      <c r="O326" s="203">
        <v>0</v>
      </c>
      <c r="Q326" s="115">
        <v>114</v>
      </c>
      <c r="R326" s="202">
        <v>3</v>
      </c>
      <c r="S326" s="117">
        <v>104</v>
      </c>
      <c r="T326" s="117">
        <v>1</v>
      </c>
      <c r="U326" s="117">
        <v>4</v>
      </c>
      <c r="V326" s="117">
        <v>0</v>
      </c>
      <c r="W326" s="117">
        <v>2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203">
        <v>0</v>
      </c>
      <c r="AE326" s="115">
        <v>218</v>
      </c>
      <c r="AF326" s="7">
        <v>5</v>
      </c>
      <c r="AG326" s="7">
        <v>201</v>
      </c>
      <c r="AH326" s="7">
        <v>1</v>
      </c>
      <c r="AI326" s="7">
        <v>8</v>
      </c>
      <c r="AJ326" s="7">
        <v>0</v>
      </c>
      <c r="AK326" s="7">
        <v>2</v>
      </c>
      <c r="AL326" s="7">
        <v>0</v>
      </c>
      <c r="AM326" s="7">
        <v>0</v>
      </c>
      <c r="AN326" s="7">
        <v>1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96</v>
      </c>
      <c r="D327" s="202">
        <v>0</v>
      </c>
      <c r="E327" s="117">
        <v>93</v>
      </c>
      <c r="F327" s="117">
        <v>0</v>
      </c>
      <c r="G327" s="117">
        <v>3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101</v>
      </c>
      <c r="R327" s="202">
        <v>3</v>
      </c>
      <c r="S327" s="117">
        <v>91</v>
      </c>
      <c r="T327" s="117">
        <v>1</v>
      </c>
      <c r="U327" s="117">
        <v>5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1</v>
      </c>
      <c r="AB327" s="117">
        <v>0</v>
      </c>
      <c r="AC327" s="203">
        <v>0</v>
      </c>
      <c r="AE327" s="115">
        <v>197</v>
      </c>
      <c r="AF327" s="7">
        <v>3</v>
      </c>
      <c r="AG327" s="7">
        <v>184</v>
      </c>
      <c r="AH327" s="7">
        <v>1</v>
      </c>
      <c r="AI327" s="7">
        <v>8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1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91</v>
      </c>
      <c r="D328" s="202">
        <v>0</v>
      </c>
      <c r="E328" s="117">
        <v>86</v>
      </c>
      <c r="F328" s="117">
        <v>0</v>
      </c>
      <c r="G328" s="117">
        <v>5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100</v>
      </c>
      <c r="R328" s="202">
        <v>1</v>
      </c>
      <c r="S328" s="117">
        <v>95</v>
      </c>
      <c r="T328" s="117">
        <v>1</v>
      </c>
      <c r="U328" s="117">
        <v>3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191</v>
      </c>
      <c r="AF328" s="7">
        <v>1</v>
      </c>
      <c r="AG328" s="7">
        <v>181</v>
      </c>
      <c r="AH328" s="7">
        <v>1</v>
      </c>
      <c r="AI328" s="7">
        <v>8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75</v>
      </c>
      <c r="D329" s="202">
        <v>0</v>
      </c>
      <c r="E329" s="117">
        <v>74</v>
      </c>
      <c r="F329" s="117">
        <v>0</v>
      </c>
      <c r="G329" s="117">
        <v>1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99</v>
      </c>
      <c r="R329" s="202">
        <v>0</v>
      </c>
      <c r="S329" s="117">
        <v>94</v>
      </c>
      <c r="T329" s="117">
        <v>0</v>
      </c>
      <c r="U329" s="117">
        <v>3</v>
      </c>
      <c r="V329" s="117">
        <v>0</v>
      </c>
      <c r="W329" s="117">
        <v>1</v>
      </c>
      <c r="X329" s="117">
        <v>0</v>
      </c>
      <c r="Y329" s="117">
        <v>0</v>
      </c>
      <c r="Z329" s="117">
        <v>0</v>
      </c>
      <c r="AA329" s="117">
        <v>1</v>
      </c>
      <c r="AB329" s="117">
        <v>0</v>
      </c>
      <c r="AC329" s="203">
        <v>0</v>
      </c>
      <c r="AE329" s="115">
        <v>174</v>
      </c>
      <c r="AF329" s="7">
        <v>0</v>
      </c>
      <c r="AG329" s="7">
        <v>168</v>
      </c>
      <c r="AH329" s="7">
        <v>0</v>
      </c>
      <c r="AI329" s="7">
        <v>4</v>
      </c>
      <c r="AJ329" s="7">
        <v>0</v>
      </c>
      <c r="AK329" s="7">
        <v>1</v>
      </c>
      <c r="AL329" s="7">
        <v>0</v>
      </c>
      <c r="AM329" s="7">
        <v>0</v>
      </c>
      <c r="AN329" s="7">
        <v>0</v>
      </c>
      <c r="AO329" s="7">
        <v>1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70</v>
      </c>
      <c r="D330" s="202">
        <v>1</v>
      </c>
      <c r="E330" s="117">
        <v>65</v>
      </c>
      <c r="F330" s="117">
        <v>2</v>
      </c>
      <c r="G330" s="117">
        <v>2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76</v>
      </c>
      <c r="R330" s="202">
        <v>1</v>
      </c>
      <c r="S330" s="117">
        <v>73</v>
      </c>
      <c r="T330" s="117">
        <v>0</v>
      </c>
      <c r="U330" s="117">
        <v>2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146</v>
      </c>
      <c r="AF330" s="7">
        <v>2</v>
      </c>
      <c r="AG330" s="7">
        <v>138</v>
      </c>
      <c r="AH330" s="7">
        <v>2</v>
      </c>
      <c r="AI330" s="7">
        <v>4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51</v>
      </c>
      <c r="D331" s="202">
        <v>0</v>
      </c>
      <c r="E331" s="117">
        <v>50</v>
      </c>
      <c r="F331" s="117">
        <v>0</v>
      </c>
      <c r="G331" s="117">
        <v>1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84</v>
      </c>
      <c r="R331" s="202">
        <v>1</v>
      </c>
      <c r="S331" s="117">
        <v>79</v>
      </c>
      <c r="T331" s="117">
        <v>1</v>
      </c>
      <c r="U331" s="117">
        <v>3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135</v>
      </c>
      <c r="AF331" s="7">
        <v>1</v>
      </c>
      <c r="AG331" s="7">
        <v>129</v>
      </c>
      <c r="AH331" s="7">
        <v>1</v>
      </c>
      <c r="AI331" s="7">
        <v>4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76</v>
      </c>
      <c r="D332" s="202">
        <v>0</v>
      </c>
      <c r="E332" s="117">
        <v>73</v>
      </c>
      <c r="F332" s="117">
        <v>0</v>
      </c>
      <c r="G332" s="117">
        <v>3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68</v>
      </c>
      <c r="R332" s="202">
        <v>1</v>
      </c>
      <c r="S332" s="117">
        <v>67</v>
      </c>
      <c r="T332" s="117">
        <v>0</v>
      </c>
      <c r="U332" s="117">
        <v>0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144</v>
      </c>
      <c r="AF332" s="7">
        <v>1</v>
      </c>
      <c r="AG332" s="7">
        <v>140</v>
      </c>
      <c r="AH332" s="7">
        <v>0</v>
      </c>
      <c r="AI332" s="7">
        <v>3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53</v>
      </c>
      <c r="D333" s="202">
        <v>2</v>
      </c>
      <c r="E333" s="117">
        <v>47</v>
      </c>
      <c r="F333" s="117">
        <v>0</v>
      </c>
      <c r="G333" s="117">
        <v>4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63</v>
      </c>
      <c r="R333" s="202">
        <v>2</v>
      </c>
      <c r="S333" s="117">
        <v>61</v>
      </c>
      <c r="T333" s="117">
        <v>0</v>
      </c>
      <c r="U333" s="117">
        <v>0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116</v>
      </c>
      <c r="AF333" s="7">
        <v>4</v>
      </c>
      <c r="AG333" s="7">
        <v>108</v>
      </c>
      <c r="AH333" s="7">
        <v>0</v>
      </c>
      <c r="AI333" s="7">
        <v>4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52</v>
      </c>
      <c r="D334" s="202">
        <v>1</v>
      </c>
      <c r="E334" s="117">
        <v>50</v>
      </c>
      <c r="F334" s="117">
        <v>0</v>
      </c>
      <c r="G334" s="117">
        <v>1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69</v>
      </c>
      <c r="R334" s="202">
        <v>1</v>
      </c>
      <c r="S334" s="117">
        <v>64</v>
      </c>
      <c r="T334" s="117">
        <v>0</v>
      </c>
      <c r="U334" s="117">
        <v>3</v>
      </c>
      <c r="V334" s="117">
        <v>0</v>
      </c>
      <c r="W334" s="117">
        <v>1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121</v>
      </c>
      <c r="AF334" s="7">
        <v>2</v>
      </c>
      <c r="AG334" s="7">
        <v>114</v>
      </c>
      <c r="AH334" s="7">
        <v>0</v>
      </c>
      <c r="AI334" s="7">
        <v>4</v>
      </c>
      <c r="AJ334" s="7">
        <v>0</v>
      </c>
      <c r="AK334" s="7">
        <v>1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55</v>
      </c>
      <c r="D335" s="202">
        <v>0</v>
      </c>
      <c r="E335" s="117">
        <v>51</v>
      </c>
      <c r="F335" s="117">
        <v>0</v>
      </c>
      <c r="G335" s="117">
        <v>4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56</v>
      </c>
      <c r="R335" s="202">
        <v>1</v>
      </c>
      <c r="S335" s="117">
        <v>53</v>
      </c>
      <c r="T335" s="117">
        <v>0</v>
      </c>
      <c r="U335" s="117">
        <v>2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111</v>
      </c>
      <c r="AF335" s="7">
        <v>1</v>
      </c>
      <c r="AG335" s="7">
        <v>104</v>
      </c>
      <c r="AH335" s="7">
        <v>0</v>
      </c>
      <c r="AI335" s="7">
        <v>6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43</v>
      </c>
      <c r="D336" s="202">
        <v>1</v>
      </c>
      <c r="E336" s="117">
        <v>42</v>
      </c>
      <c r="F336" s="117">
        <v>0</v>
      </c>
      <c r="G336" s="117">
        <v>0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55</v>
      </c>
      <c r="R336" s="202">
        <v>1</v>
      </c>
      <c r="S336" s="117">
        <v>54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98</v>
      </c>
      <c r="AF336" s="7">
        <v>2</v>
      </c>
      <c r="AG336" s="7">
        <v>96</v>
      </c>
      <c r="AH336" s="7">
        <v>0</v>
      </c>
      <c r="AI336" s="7">
        <v>0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46</v>
      </c>
      <c r="D337" s="202">
        <v>2</v>
      </c>
      <c r="E337" s="117">
        <v>41</v>
      </c>
      <c r="F337" s="117">
        <v>1</v>
      </c>
      <c r="G337" s="117">
        <v>2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42</v>
      </c>
      <c r="R337" s="202">
        <v>1</v>
      </c>
      <c r="S337" s="117">
        <v>39</v>
      </c>
      <c r="T337" s="117">
        <v>0</v>
      </c>
      <c r="U337" s="117">
        <v>2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88</v>
      </c>
      <c r="AF337" s="7">
        <v>3</v>
      </c>
      <c r="AG337" s="7">
        <v>80</v>
      </c>
      <c r="AH337" s="7">
        <v>1</v>
      </c>
      <c r="AI337" s="7">
        <v>4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41</v>
      </c>
      <c r="D338" s="202">
        <v>1</v>
      </c>
      <c r="E338" s="117">
        <v>39</v>
      </c>
      <c r="F338" s="117">
        <v>0</v>
      </c>
      <c r="G338" s="117">
        <v>1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33</v>
      </c>
      <c r="R338" s="202">
        <v>0</v>
      </c>
      <c r="S338" s="117">
        <v>29</v>
      </c>
      <c r="T338" s="117">
        <v>2</v>
      </c>
      <c r="U338" s="117">
        <v>2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74</v>
      </c>
      <c r="AF338" s="7">
        <v>1</v>
      </c>
      <c r="AG338" s="7">
        <v>68</v>
      </c>
      <c r="AH338" s="7">
        <v>2</v>
      </c>
      <c r="AI338" s="7">
        <v>3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34</v>
      </c>
      <c r="D339" s="202">
        <v>1</v>
      </c>
      <c r="E339" s="117">
        <v>31</v>
      </c>
      <c r="F339" s="117">
        <v>0</v>
      </c>
      <c r="G339" s="117">
        <v>2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44</v>
      </c>
      <c r="R339" s="202">
        <v>3</v>
      </c>
      <c r="S339" s="117">
        <v>40</v>
      </c>
      <c r="T339" s="117">
        <v>0</v>
      </c>
      <c r="U339" s="117">
        <v>1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78</v>
      </c>
      <c r="AF339" s="7">
        <v>4</v>
      </c>
      <c r="AG339" s="7">
        <v>71</v>
      </c>
      <c r="AH339" s="7">
        <v>0</v>
      </c>
      <c r="AI339" s="7">
        <v>3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34</v>
      </c>
      <c r="D340" s="202">
        <v>0</v>
      </c>
      <c r="E340" s="117">
        <v>34</v>
      </c>
      <c r="F340" s="117">
        <v>0</v>
      </c>
      <c r="G340" s="117">
        <v>0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40</v>
      </c>
      <c r="R340" s="202">
        <v>2</v>
      </c>
      <c r="S340" s="117">
        <v>37</v>
      </c>
      <c r="T340" s="117">
        <v>0</v>
      </c>
      <c r="U340" s="117">
        <v>1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74</v>
      </c>
      <c r="AF340" s="7">
        <v>2</v>
      </c>
      <c r="AG340" s="7">
        <v>71</v>
      </c>
      <c r="AH340" s="7">
        <v>0</v>
      </c>
      <c r="AI340" s="7">
        <v>1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45</v>
      </c>
      <c r="D341" s="202">
        <v>0</v>
      </c>
      <c r="E341" s="117">
        <v>44</v>
      </c>
      <c r="F341" s="117">
        <v>0</v>
      </c>
      <c r="G341" s="117">
        <v>1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203">
        <v>0</v>
      </c>
      <c r="Q341" s="115">
        <v>35</v>
      </c>
      <c r="R341" s="202">
        <v>0</v>
      </c>
      <c r="S341" s="117">
        <v>34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1</v>
      </c>
      <c r="AA341" s="117">
        <v>0</v>
      </c>
      <c r="AB341" s="117">
        <v>0</v>
      </c>
      <c r="AC341" s="203">
        <v>0</v>
      </c>
      <c r="AE341" s="115">
        <v>80</v>
      </c>
      <c r="AF341" s="7">
        <v>0</v>
      </c>
      <c r="AG341" s="7">
        <v>78</v>
      </c>
      <c r="AH341" s="7">
        <v>0</v>
      </c>
      <c r="AI341" s="7">
        <v>1</v>
      </c>
      <c r="AJ341" s="7">
        <v>0</v>
      </c>
      <c r="AK341" s="7">
        <v>0</v>
      </c>
      <c r="AL341" s="7">
        <v>0</v>
      </c>
      <c r="AM341" s="7">
        <v>0</v>
      </c>
      <c r="AN341" s="7">
        <v>1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23</v>
      </c>
      <c r="D342" s="202">
        <v>0</v>
      </c>
      <c r="E342" s="117">
        <v>23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36</v>
      </c>
      <c r="R342" s="202">
        <v>0</v>
      </c>
      <c r="S342" s="117">
        <v>34</v>
      </c>
      <c r="T342" s="117">
        <v>0</v>
      </c>
      <c r="U342" s="117">
        <v>2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59</v>
      </c>
      <c r="AF342" s="7">
        <v>0</v>
      </c>
      <c r="AG342" s="7">
        <v>57</v>
      </c>
      <c r="AH342" s="7">
        <v>0</v>
      </c>
      <c r="AI342" s="7">
        <v>2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15</v>
      </c>
      <c r="D343" s="202">
        <v>0</v>
      </c>
      <c r="E343" s="117">
        <v>15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16</v>
      </c>
      <c r="R343" s="202">
        <v>0</v>
      </c>
      <c r="S343" s="117">
        <v>14</v>
      </c>
      <c r="T343" s="117">
        <v>0</v>
      </c>
      <c r="U343" s="117">
        <v>2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203">
        <v>0</v>
      </c>
      <c r="AE343" s="115">
        <v>31</v>
      </c>
      <c r="AF343" s="7">
        <v>0</v>
      </c>
      <c r="AG343" s="7">
        <v>29</v>
      </c>
      <c r="AH343" s="7">
        <v>0</v>
      </c>
      <c r="AI343" s="7">
        <v>2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25</v>
      </c>
      <c r="D344" s="202">
        <v>0</v>
      </c>
      <c r="E344" s="117">
        <v>24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1</v>
      </c>
      <c r="M344" s="117">
        <v>0</v>
      </c>
      <c r="N344" s="117">
        <v>0</v>
      </c>
      <c r="O344" s="203">
        <v>0</v>
      </c>
      <c r="Q344" s="115">
        <v>24</v>
      </c>
      <c r="R344" s="202">
        <v>0</v>
      </c>
      <c r="S344" s="117">
        <v>23</v>
      </c>
      <c r="T344" s="117">
        <v>0</v>
      </c>
      <c r="U344" s="117">
        <v>1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49</v>
      </c>
      <c r="AF344" s="7">
        <v>0</v>
      </c>
      <c r="AG344" s="7">
        <v>47</v>
      </c>
      <c r="AH344" s="7">
        <v>0</v>
      </c>
      <c r="AI344" s="7">
        <v>1</v>
      </c>
      <c r="AJ344" s="7">
        <v>0</v>
      </c>
      <c r="AK344" s="7">
        <v>0</v>
      </c>
      <c r="AL344" s="7">
        <v>0</v>
      </c>
      <c r="AM344" s="7">
        <v>0</v>
      </c>
      <c r="AN344" s="7">
        <v>1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21</v>
      </c>
      <c r="D345" s="202">
        <v>0</v>
      </c>
      <c r="E345" s="117">
        <v>19</v>
      </c>
      <c r="F345" s="117">
        <v>0</v>
      </c>
      <c r="G345" s="117">
        <v>2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19</v>
      </c>
      <c r="R345" s="202">
        <v>0</v>
      </c>
      <c r="S345" s="117">
        <v>19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40</v>
      </c>
      <c r="AF345" s="7">
        <v>0</v>
      </c>
      <c r="AG345" s="7">
        <v>38</v>
      </c>
      <c r="AH345" s="7">
        <v>0</v>
      </c>
      <c r="AI345" s="7">
        <v>2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15</v>
      </c>
      <c r="D346" s="204">
        <v>0</v>
      </c>
      <c r="E346" s="205">
        <v>14</v>
      </c>
      <c r="F346" s="205">
        <v>0</v>
      </c>
      <c r="G346" s="205">
        <v>1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10</v>
      </c>
      <c r="R346" s="204">
        <v>1</v>
      </c>
      <c r="S346" s="205">
        <v>9</v>
      </c>
      <c r="T346" s="205">
        <v>0</v>
      </c>
      <c r="U346" s="205">
        <v>0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25</v>
      </c>
      <c r="AF346" s="11">
        <v>1</v>
      </c>
      <c r="AG346" s="11">
        <v>23</v>
      </c>
      <c r="AH346" s="11">
        <v>0</v>
      </c>
      <c r="AI346" s="11">
        <v>1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57</v>
      </c>
      <c r="C347" s="274">
        <v>5088</v>
      </c>
      <c r="D347" s="275">
        <v>75</v>
      </c>
      <c r="E347" s="275">
        <v>4662</v>
      </c>
      <c r="F347" s="275">
        <v>21</v>
      </c>
      <c r="G347" s="275">
        <v>308</v>
      </c>
      <c r="H347" s="275">
        <v>2</v>
      </c>
      <c r="I347" s="275">
        <v>9</v>
      </c>
      <c r="J347" s="275">
        <v>4</v>
      </c>
      <c r="K347" s="275">
        <v>4</v>
      </c>
      <c r="L347" s="275">
        <v>1</v>
      </c>
      <c r="M347" s="275">
        <v>2</v>
      </c>
      <c r="N347" s="275">
        <v>0</v>
      </c>
      <c r="O347" s="276">
        <v>0</v>
      </c>
      <c r="P347" s="7"/>
      <c r="Q347" s="277">
        <v>4802</v>
      </c>
      <c r="R347" s="275">
        <v>44</v>
      </c>
      <c r="S347" s="275">
        <v>4388</v>
      </c>
      <c r="T347" s="275">
        <v>24</v>
      </c>
      <c r="U347" s="275">
        <v>315</v>
      </c>
      <c r="V347" s="275">
        <v>11</v>
      </c>
      <c r="W347" s="275">
        <v>17</v>
      </c>
      <c r="X347" s="275">
        <v>0</v>
      </c>
      <c r="Y347" s="275">
        <v>2</v>
      </c>
      <c r="Z347" s="275">
        <v>1</v>
      </c>
      <c r="AA347" s="275">
        <v>0</v>
      </c>
      <c r="AB347" s="275">
        <v>0</v>
      </c>
      <c r="AC347" s="276">
        <v>0</v>
      </c>
      <c r="AD347" s="7"/>
      <c r="AE347" s="277">
        <v>9890</v>
      </c>
      <c r="AF347" s="275">
        <v>119</v>
      </c>
      <c r="AG347" s="275">
        <v>9050</v>
      </c>
      <c r="AH347" s="275">
        <v>45</v>
      </c>
      <c r="AI347" s="275">
        <v>623</v>
      </c>
      <c r="AJ347" s="275">
        <v>13</v>
      </c>
      <c r="AK347" s="275">
        <v>26</v>
      </c>
      <c r="AL347" s="275">
        <v>4</v>
      </c>
      <c r="AM347" s="275">
        <v>6</v>
      </c>
      <c r="AN347" s="275">
        <v>2</v>
      </c>
      <c r="AO347" s="275">
        <v>2</v>
      </c>
      <c r="AP347" s="275">
        <v>0</v>
      </c>
      <c r="AQ347" s="276">
        <v>0</v>
      </c>
      <c r="AR347" s="9"/>
    </row>
    <row r="348" spans="1:44" x14ac:dyDescent="0.35">
      <c r="A348" s="133">
        <v>2</v>
      </c>
      <c r="B348" s="278" t="s">
        <v>58</v>
      </c>
      <c r="C348" s="279">
        <v>6073</v>
      </c>
      <c r="D348" s="280">
        <v>93</v>
      </c>
      <c r="E348" s="280">
        <v>5581</v>
      </c>
      <c r="F348" s="280">
        <v>24</v>
      </c>
      <c r="G348" s="280">
        <v>353</v>
      </c>
      <c r="H348" s="280">
        <v>2</v>
      </c>
      <c r="I348" s="280">
        <v>9</v>
      </c>
      <c r="J348" s="280">
        <v>4</v>
      </c>
      <c r="K348" s="280">
        <v>4</v>
      </c>
      <c r="L348" s="280">
        <v>1</v>
      </c>
      <c r="M348" s="280">
        <v>2</v>
      </c>
      <c r="N348" s="280">
        <v>0</v>
      </c>
      <c r="O348" s="281">
        <v>0</v>
      </c>
      <c r="P348" s="7"/>
      <c r="Q348" s="282">
        <v>5721</v>
      </c>
      <c r="R348" s="280">
        <v>57</v>
      </c>
      <c r="S348" s="280">
        <v>5255</v>
      </c>
      <c r="T348" s="280">
        <v>29</v>
      </c>
      <c r="U348" s="280">
        <v>345</v>
      </c>
      <c r="V348" s="280">
        <v>11</v>
      </c>
      <c r="W348" s="280">
        <v>19</v>
      </c>
      <c r="X348" s="280">
        <v>0</v>
      </c>
      <c r="Y348" s="280">
        <v>2</v>
      </c>
      <c r="Z348" s="280">
        <v>1</v>
      </c>
      <c r="AA348" s="280">
        <v>2</v>
      </c>
      <c r="AB348" s="280">
        <v>0</v>
      </c>
      <c r="AC348" s="281">
        <v>0</v>
      </c>
      <c r="AD348" s="7"/>
      <c r="AE348" s="282">
        <v>11794</v>
      </c>
      <c r="AF348" s="280">
        <v>150</v>
      </c>
      <c r="AG348" s="280">
        <v>10836</v>
      </c>
      <c r="AH348" s="280">
        <v>53</v>
      </c>
      <c r="AI348" s="280">
        <v>698</v>
      </c>
      <c r="AJ348" s="280">
        <v>13</v>
      </c>
      <c r="AK348" s="280">
        <v>28</v>
      </c>
      <c r="AL348" s="280">
        <v>4</v>
      </c>
      <c r="AM348" s="280">
        <v>6</v>
      </c>
      <c r="AN348" s="280">
        <v>2</v>
      </c>
      <c r="AO348" s="280">
        <v>4</v>
      </c>
      <c r="AP348" s="280">
        <v>0</v>
      </c>
      <c r="AQ348" s="281">
        <v>0</v>
      </c>
      <c r="AR348" s="9"/>
    </row>
    <row r="349" spans="1:44" x14ac:dyDescent="0.35">
      <c r="A349" s="133">
        <v>2</v>
      </c>
      <c r="B349" s="283" t="s">
        <v>59</v>
      </c>
      <c r="C349" s="284">
        <v>6285</v>
      </c>
      <c r="D349" s="285">
        <v>94</v>
      </c>
      <c r="E349" s="285">
        <v>5785</v>
      </c>
      <c r="F349" s="285">
        <v>24</v>
      </c>
      <c r="G349" s="285">
        <v>359</v>
      </c>
      <c r="H349" s="285">
        <v>2</v>
      </c>
      <c r="I349" s="285">
        <v>9</v>
      </c>
      <c r="J349" s="285">
        <v>4</v>
      </c>
      <c r="K349" s="285">
        <v>4</v>
      </c>
      <c r="L349" s="285">
        <v>2</v>
      </c>
      <c r="M349" s="285">
        <v>2</v>
      </c>
      <c r="N349" s="285">
        <v>0</v>
      </c>
      <c r="O349" s="286">
        <v>0</v>
      </c>
      <c r="P349" s="7"/>
      <c r="Q349" s="287">
        <v>5945</v>
      </c>
      <c r="R349" s="285">
        <v>63</v>
      </c>
      <c r="S349" s="285">
        <v>5465</v>
      </c>
      <c r="T349" s="285">
        <v>29</v>
      </c>
      <c r="U349" s="285">
        <v>352</v>
      </c>
      <c r="V349" s="285">
        <v>11</v>
      </c>
      <c r="W349" s="285">
        <v>19</v>
      </c>
      <c r="X349" s="285">
        <v>0</v>
      </c>
      <c r="Y349" s="285">
        <v>2</v>
      </c>
      <c r="Z349" s="285">
        <v>2</v>
      </c>
      <c r="AA349" s="285">
        <v>2</v>
      </c>
      <c r="AB349" s="285">
        <v>0</v>
      </c>
      <c r="AC349" s="286">
        <v>0</v>
      </c>
      <c r="AD349" s="7"/>
      <c r="AE349" s="287">
        <v>12230</v>
      </c>
      <c r="AF349" s="285">
        <v>157</v>
      </c>
      <c r="AG349" s="285">
        <v>11250</v>
      </c>
      <c r="AH349" s="285">
        <v>53</v>
      </c>
      <c r="AI349" s="285">
        <v>711</v>
      </c>
      <c r="AJ349" s="285">
        <v>13</v>
      </c>
      <c r="AK349" s="285">
        <v>28</v>
      </c>
      <c r="AL349" s="285">
        <v>4</v>
      </c>
      <c r="AM349" s="285">
        <v>6</v>
      </c>
      <c r="AN349" s="285">
        <v>4</v>
      </c>
      <c r="AO349" s="285">
        <v>4</v>
      </c>
      <c r="AP349" s="285">
        <v>0</v>
      </c>
      <c r="AQ349" s="286">
        <v>0</v>
      </c>
      <c r="AR349" s="9"/>
    </row>
    <row r="350" spans="1:44" x14ac:dyDescent="0.35">
      <c r="A350" s="133">
        <v>2</v>
      </c>
      <c r="B350" s="288" t="s">
        <v>60</v>
      </c>
      <c r="C350" s="289">
        <v>6435</v>
      </c>
      <c r="D350" s="290">
        <v>99</v>
      </c>
      <c r="E350" s="290">
        <v>5917</v>
      </c>
      <c r="F350" s="290">
        <v>24</v>
      </c>
      <c r="G350" s="290">
        <v>371</v>
      </c>
      <c r="H350" s="290">
        <v>3</v>
      </c>
      <c r="I350" s="290">
        <v>9</v>
      </c>
      <c r="J350" s="290">
        <v>4</v>
      </c>
      <c r="K350" s="290">
        <v>4</v>
      </c>
      <c r="L350" s="290">
        <v>2</v>
      </c>
      <c r="M350" s="290">
        <v>2</v>
      </c>
      <c r="N350" s="290">
        <v>0</v>
      </c>
      <c r="O350" s="291">
        <v>0</v>
      </c>
      <c r="P350" s="7"/>
      <c r="Q350" s="292">
        <v>6058</v>
      </c>
      <c r="R350" s="290">
        <v>64</v>
      </c>
      <c r="S350" s="290">
        <v>5567</v>
      </c>
      <c r="T350" s="290">
        <v>29</v>
      </c>
      <c r="U350" s="290">
        <v>362</v>
      </c>
      <c r="V350" s="290">
        <v>11</v>
      </c>
      <c r="W350" s="290">
        <v>19</v>
      </c>
      <c r="X350" s="290">
        <v>0</v>
      </c>
      <c r="Y350" s="290">
        <v>2</v>
      </c>
      <c r="Z350" s="290">
        <v>2</v>
      </c>
      <c r="AA350" s="290">
        <v>2</v>
      </c>
      <c r="AB350" s="290">
        <v>0</v>
      </c>
      <c r="AC350" s="291">
        <v>0</v>
      </c>
      <c r="AD350" s="7"/>
      <c r="AE350" s="292">
        <v>12493</v>
      </c>
      <c r="AF350" s="290">
        <v>163</v>
      </c>
      <c r="AG350" s="290">
        <v>11484</v>
      </c>
      <c r="AH350" s="290">
        <v>53</v>
      </c>
      <c r="AI350" s="290">
        <v>733</v>
      </c>
      <c r="AJ350" s="290">
        <v>14</v>
      </c>
      <c r="AK350" s="290">
        <v>28</v>
      </c>
      <c r="AL350" s="290">
        <v>4</v>
      </c>
      <c r="AM350" s="290">
        <v>6</v>
      </c>
      <c r="AN350" s="290">
        <v>4</v>
      </c>
      <c r="AO350" s="290">
        <v>4</v>
      </c>
      <c r="AP350" s="290">
        <v>0</v>
      </c>
      <c r="AQ350" s="291">
        <v>0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63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8</v>
      </c>
      <c r="D353" s="200">
        <v>0</v>
      </c>
      <c r="E353" s="112">
        <v>8</v>
      </c>
      <c r="F353" s="112">
        <v>0</v>
      </c>
      <c r="G353" s="112">
        <v>0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15</v>
      </c>
      <c r="R353" s="200">
        <v>0</v>
      </c>
      <c r="S353" s="112">
        <v>14</v>
      </c>
      <c r="T353" s="112">
        <v>0</v>
      </c>
      <c r="U353" s="112">
        <v>1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23</v>
      </c>
      <c r="AF353" s="112">
        <v>0</v>
      </c>
      <c r="AG353" s="113">
        <v>22</v>
      </c>
      <c r="AH353" s="113">
        <v>0</v>
      </c>
      <c r="AI353" s="113">
        <v>1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9</v>
      </c>
      <c r="D354" s="202">
        <v>0</v>
      </c>
      <c r="E354" s="117">
        <v>7</v>
      </c>
      <c r="F354" s="117">
        <v>0</v>
      </c>
      <c r="G354" s="117">
        <v>2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14</v>
      </c>
      <c r="R354" s="202">
        <v>0</v>
      </c>
      <c r="S354" s="117">
        <v>12</v>
      </c>
      <c r="T354" s="117">
        <v>0</v>
      </c>
      <c r="U354" s="117">
        <v>2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23</v>
      </c>
      <c r="AF354" s="7">
        <v>0</v>
      </c>
      <c r="AG354" s="7">
        <v>19</v>
      </c>
      <c r="AH354" s="7">
        <v>0</v>
      </c>
      <c r="AI354" s="7">
        <v>4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13</v>
      </c>
      <c r="D355" s="202">
        <v>0</v>
      </c>
      <c r="E355" s="117">
        <v>12</v>
      </c>
      <c r="F355" s="117">
        <v>0</v>
      </c>
      <c r="G355" s="117">
        <v>1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11</v>
      </c>
      <c r="R355" s="202">
        <v>0</v>
      </c>
      <c r="S355" s="117">
        <v>11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24</v>
      </c>
      <c r="AF355" s="7">
        <v>0</v>
      </c>
      <c r="AG355" s="7">
        <v>23</v>
      </c>
      <c r="AH355" s="7">
        <v>0</v>
      </c>
      <c r="AI355" s="7">
        <v>1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5</v>
      </c>
      <c r="D356" s="202">
        <v>0</v>
      </c>
      <c r="E356" s="117">
        <v>5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10</v>
      </c>
      <c r="R356" s="202">
        <v>0</v>
      </c>
      <c r="S356" s="117">
        <v>10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15</v>
      </c>
      <c r="AF356" s="7">
        <v>0</v>
      </c>
      <c r="AG356" s="7">
        <v>15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9</v>
      </c>
      <c r="D357" s="202">
        <v>0</v>
      </c>
      <c r="E357" s="117">
        <v>9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8</v>
      </c>
      <c r="R357" s="202">
        <v>0</v>
      </c>
      <c r="S357" s="117">
        <v>7</v>
      </c>
      <c r="T357" s="117">
        <v>0</v>
      </c>
      <c r="U357" s="117">
        <v>1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17</v>
      </c>
      <c r="AF357" s="7">
        <v>0</v>
      </c>
      <c r="AG357" s="7">
        <v>16</v>
      </c>
      <c r="AH357" s="7">
        <v>0</v>
      </c>
      <c r="AI357" s="7">
        <v>1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8</v>
      </c>
      <c r="D358" s="202">
        <v>0</v>
      </c>
      <c r="E358" s="117">
        <v>7</v>
      </c>
      <c r="F358" s="117">
        <v>0</v>
      </c>
      <c r="G358" s="117">
        <v>0</v>
      </c>
      <c r="H358" s="117">
        <v>1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9</v>
      </c>
      <c r="R358" s="202">
        <v>0</v>
      </c>
      <c r="S358" s="117">
        <v>9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17</v>
      </c>
      <c r="AF358" s="7">
        <v>0</v>
      </c>
      <c r="AG358" s="7">
        <v>16</v>
      </c>
      <c r="AH358" s="7">
        <v>0</v>
      </c>
      <c r="AI358" s="7">
        <v>0</v>
      </c>
      <c r="AJ358" s="7">
        <v>1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1</v>
      </c>
      <c r="D359" s="202">
        <v>0</v>
      </c>
      <c r="E359" s="117">
        <v>1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4</v>
      </c>
      <c r="R359" s="202">
        <v>0</v>
      </c>
      <c r="S359" s="117">
        <v>4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5</v>
      </c>
      <c r="AF359" s="7">
        <v>0</v>
      </c>
      <c r="AG359" s="7">
        <v>5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5</v>
      </c>
      <c r="D360" s="202">
        <v>0</v>
      </c>
      <c r="E360" s="117">
        <v>5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2</v>
      </c>
      <c r="R360" s="202">
        <v>0</v>
      </c>
      <c r="S360" s="117">
        <v>2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7</v>
      </c>
      <c r="AF360" s="7">
        <v>0</v>
      </c>
      <c r="AG360" s="7">
        <v>7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3</v>
      </c>
      <c r="D361" s="202">
        <v>0</v>
      </c>
      <c r="E361" s="117">
        <v>3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1</v>
      </c>
      <c r="R361" s="202">
        <v>0</v>
      </c>
      <c r="S361" s="117">
        <v>1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4</v>
      </c>
      <c r="AF361" s="7">
        <v>0</v>
      </c>
      <c r="AG361" s="7">
        <v>4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3</v>
      </c>
      <c r="D362" s="202">
        <v>0</v>
      </c>
      <c r="E362" s="117">
        <v>3</v>
      </c>
      <c r="F362" s="117">
        <v>0</v>
      </c>
      <c r="G362" s="117">
        <v>0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5</v>
      </c>
      <c r="R362" s="202">
        <v>0</v>
      </c>
      <c r="S362" s="117">
        <v>5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8</v>
      </c>
      <c r="AF362" s="7">
        <v>0</v>
      </c>
      <c r="AG362" s="7">
        <v>8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4</v>
      </c>
      <c r="D363" s="202">
        <v>1</v>
      </c>
      <c r="E363" s="117">
        <v>3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3</v>
      </c>
      <c r="R363" s="202">
        <v>0</v>
      </c>
      <c r="S363" s="117">
        <v>3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7</v>
      </c>
      <c r="AF363" s="7">
        <v>1</v>
      </c>
      <c r="AG363" s="7">
        <v>6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0</v>
      </c>
      <c r="D364" s="202">
        <v>0</v>
      </c>
      <c r="E364" s="117">
        <v>0</v>
      </c>
      <c r="F364" s="117">
        <v>0</v>
      </c>
      <c r="G364" s="117">
        <v>0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2</v>
      </c>
      <c r="R364" s="202">
        <v>0</v>
      </c>
      <c r="S364" s="117">
        <v>2</v>
      </c>
      <c r="T364" s="117">
        <v>0</v>
      </c>
      <c r="U364" s="117">
        <v>0</v>
      </c>
      <c r="V364" s="117">
        <v>0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2</v>
      </c>
      <c r="AF364" s="7">
        <v>0</v>
      </c>
      <c r="AG364" s="7">
        <v>2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5</v>
      </c>
      <c r="D365" s="202">
        <v>0</v>
      </c>
      <c r="E365" s="117">
        <v>5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4</v>
      </c>
      <c r="R365" s="202">
        <v>0</v>
      </c>
      <c r="S365" s="117">
        <v>4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9</v>
      </c>
      <c r="AF365" s="7">
        <v>0</v>
      </c>
      <c r="AG365" s="7">
        <v>9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2</v>
      </c>
      <c r="D366" s="202">
        <v>0</v>
      </c>
      <c r="E366" s="117">
        <v>1</v>
      </c>
      <c r="F366" s="117">
        <v>0</v>
      </c>
      <c r="G366" s="117">
        <v>1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3</v>
      </c>
      <c r="R366" s="202">
        <v>0</v>
      </c>
      <c r="S366" s="117">
        <v>3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5</v>
      </c>
      <c r="AF366" s="7">
        <v>0</v>
      </c>
      <c r="AG366" s="7">
        <v>4</v>
      </c>
      <c r="AH366" s="7">
        <v>0</v>
      </c>
      <c r="AI366" s="7">
        <v>1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4</v>
      </c>
      <c r="D367" s="202">
        <v>0</v>
      </c>
      <c r="E367" s="117">
        <v>4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1</v>
      </c>
      <c r="R367" s="202">
        <v>0</v>
      </c>
      <c r="S367" s="117">
        <v>1</v>
      </c>
      <c r="T367" s="117">
        <v>0</v>
      </c>
      <c r="U367" s="117">
        <v>0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5</v>
      </c>
      <c r="AF367" s="7">
        <v>0</v>
      </c>
      <c r="AG367" s="7">
        <v>5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1</v>
      </c>
      <c r="D368" s="202">
        <v>0</v>
      </c>
      <c r="E368" s="117">
        <v>1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1</v>
      </c>
      <c r="R368" s="202">
        <v>0</v>
      </c>
      <c r="S368" s="117">
        <v>1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2</v>
      </c>
      <c r="AF368" s="7">
        <v>0</v>
      </c>
      <c r="AG368" s="7">
        <v>2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4</v>
      </c>
      <c r="D369" s="202">
        <v>0</v>
      </c>
      <c r="E369" s="117">
        <v>4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3</v>
      </c>
      <c r="R369" s="202">
        <v>0</v>
      </c>
      <c r="S369" s="117">
        <v>3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7</v>
      </c>
      <c r="AF369" s="7">
        <v>0</v>
      </c>
      <c r="AG369" s="7">
        <v>7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1</v>
      </c>
      <c r="D370" s="202">
        <v>0</v>
      </c>
      <c r="E370" s="117">
        <v>1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2</v>
      </c>
      <c r="R370" s="202">
        <v>0</v>
      </c>
      <c r="S370" s="117">
        <v>2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3</v>
      </c>
      <c r="AF370" s="7">
        <v>0</v>
      </c>
      <c r="AG370" s="7">
        <v>3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2</v>
      </c>
      <c r="D371" s="202">
        <v>0</v>
      </c>
      <c r="E371" s="117">
        <v>2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3</v>
      </c>
      <c r="R371" s="202">
        <v>0</v>
      </c>
      <c r="S371" s="117">
        <v>3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5</v>
      </c>
      <c r="AF371" s="7">
        <v>0</v>
      </c>
      <c r="AG371" s="7">
        <v>5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5</v>
      </c>
      <c r="D372" s="202">
        <v>0</v>
      </c>
      <c r="E372" s="117">
        <v>4</v>
      </c>
      <c r="F372" s="117">
        <v>0</v>
      </c>
      <c r="G372" s="117">
        <v>1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7</v>
      </c>
      <c r="R372" s="202">
        <v>0</v>
      </c>
      <c r="S372" s="117">
        <v>6</v>
      </c>
      <c r="T372" s="117">
        <v>0</v>
      </c>
      <c r="U372" s="117">
        <v>1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12</v>
      </c>
      <c r="AF372" s="7">
        <v>0</v>
      </c>
      <c r="AG372" s="7">
        <v>10</v>
      </c>
      <c r="AH372" s="7">
        <v>0</v>
      </c>
      <c r="AI372" s="7">
        <v>2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7</v>
      </c>
      <c r="D373" s="202">
        <v>0</v>
      </c>
      <c r="E373" s="117">
        <v>6</v>
      </c>
      <c r="F373" s="117">
        <v>0</v>
      </c>
      <c r="G373" s="117">
        <v>1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4</v>
      </c>
      <c r="R373" s="202">
        <v>0</v>
      </c>
      <c r="S373" s="117">
        <v>4</v>
      </c>
      <c r="T373" s="117">
        <v>0</v>
      </c>
      <c r="U373" s="117">
        <v>0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11</v>
      </c>
      <c r="AF373" s="7">
        <v>0</v>
      </c>
      <c r="AG373" s="7">
        <v>10</v>
      </c>
      <c r="AH373" s="7">
        <v>0</v>
      </c>
      <c r="AI373" s="7">
        <v>1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14</v>
      </c>
      <c r="D374" s="202">
        <v>0</v>
      </c>
      <c r="E374" s="117">
        <v>14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6</v>
      </c>
      <c r="R374" s="202">
        <v>0</v>
      </c>
      <c r="S374" s="117">
        <v>6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20</v>
      </c>
      <c r="AF374" s="7">
        <v>0</v>
      </c>
      <c r="AG374" s="7">
        <v>20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25</v>
      </c>
      <c r="D375" s="202">
        <v>0</v>
      </c>
      <c r="E375" s="117">
        <v>22</v>
      </c>
      <c r="F375" s="117">
        <v>0</v>
      </c>
      <c r="G375" s="117">
        <v>3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8</v>
      </c>
      <c r="R375" s="202">
        <v>0</v>
      </c>
      <c r="S375" s="117">
        <v>8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33</v>
      </c>
      <c r="AF375" s="7">
        <v>0</v>
      </c>
      <c r="AG375" s="7">
        <v>30</v>
      </c>
      <c r="AH375" s="7">
        <v>0</v>
      </c>
      <c r="AI375" s="7">
        <v>3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20</v>
      </c>
      <c r="D376" s="202">
        <v>1</v>
      </c>
      <c r="E376" s="117">
        <v>19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11</v>
      </c>
      <c r="R376" s="202">
        <v>0</v>
      </c>
      <c r="S376" s="117">
        <v>8</v>
      </c>
      <c r="T376" s="117">
        <v>0</v>
      </c>
      <c r="U376" s="117">
        <v>3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31</v>
      </c>
      <c r="AF376" s="7">
        <v>1</v>
      </c>
      <c r="AG376" s="7">
        <v>27</v>
      </c>
      <c r="AH376" s="7">
        <v>0</v>
      </c>
      <c r="AI376" s="7">
        <v>3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31</v>
      </c>
      <c r="D377" s="202">
        <v>1</v>
      </c>
      <c r="E377" s="117">
        <v>26</v>
      </c>
      <c r="F377" s="117">
        <v>0</v>
      </c>
      <c r="G377" s="117">
        <v>4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8</v>
      </c>
      <c r="R377" s="202">
        <v>0</v>
      </c>
      <c r="S377" s="117">
        <v>7</v>
      </c>
      <c r="T377" s="117">
        <v>0</v>
      </c>
      <c r="U377" s="117">
        <v>1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39</v>
      </c>
      <c r="AF377" s="117">
        <v>1</v>
      </c>
      <c r="AG377" s="7">
        <v>33</v>
      </c>
      <c r="AH377" s="7">
        <v>0</v>
      </c>
      <c r="AI377" s="7">
        <v>5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49</v>
      </c>
      <c r="D378" s="202">
        <v>1</v>
      </c>
      <c r="E378" s="117">
        <v>46</v>
      </c>
      <c r="F378" s="117">
        <v>0</v>
      </c>
      <c r="G378" s="117">
        <v>2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21</v>
      </c>
      <c r="R378" s="202">
        <v>0</v>
      </c>
      <c r="S378" s="117">
        <v>20</v>
      </c>
      <c r="T378" s="117">
        <v>0</v>
      </c>
      <c r="U378" s="117">
        <v>1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70</v>
      </c>
      <c r="AF378" s="7">
        <v>1</v>
      </c>
      <c r="AG378" s="7">
        <v>66</v>
      </c>
      <c r="AH378" s="7">
        <v>0</v>
      </c>
      <c r="AI378" s="7">
        <v>3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90</v>
      </c>
      <c r="D379" s="202">
        <v>4</v>
      </c>
      <c r="E379" s="117">
        <v>84</v>
      </c>
      <c r="F379" s="117">
        <v>0</v>
      </c>
      <c r="G379" s="117">
        <v>2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15</v>
      </c>
      <c r="R379" s="202">
        <v>1</v>
      </c>
      <c r="S379" s="117">
        <v>14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105</v>
      </c>
      <c r="AF379" s="7">
        <v>5</v>
      </c>
      <c r="AG379" s="7">
        <v>98</v>
      </c>
      <c r="AH379" s="7">
        <v>0</v>
      </c>
      <c r="AI379" s="7">
        <v>2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81</v>
      </c>
      <c r="D380" s="202">
        <v>2</v>
      </c>
      <c r="E380" s="117">
        <v>76</v>
      </c>
      <c r="F380" s="117">
        <v>0</v>
      </c>
      <c r="G380" s="117">
        <v>3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28</v>
      </c>
      <c r="R380" s="202">
        <v>0</v>
      </c>
      <c r="S380" s="117">
        <v>25</v>
      </c>
      <c r="T380" s="117">
        <v>0</v>
      </c>
      <c r="U380" s="117">
        <v>3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109</v>
      </c>
      <c r="AF380" s="7">
        <v>2</v>
      </c>
      <c r="AG380" s="7">
        <v>101</v>
      </c>
      <c r="AH380" s="7">
        <v>0</v>
      </c>
      <c r="AI380" s="7">
        <v>6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113</v>
      </c>
      <c r="D381" s="202">
        <v>1</v>
      </c>
      <c r="E381" s="117">
        <v>106</v>
      </c>
      <c r="F381" s="117">
        <v>0</v>
      </c>
      <c r="G381" s="117">
        <v>6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28</v>
      </c>
      <c r="R381" s="202">
        <v>0</v>
      </c>
      <c r="S381" s="117">
        <v>26</v>
      </c>
      <c r="T381" s="117">
        <v>0</v>
      </c>
      <c r="U381" s="117">
        <v>2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141</v>
      </c>
      <c r="AF381" s="7">
        <v>1</v>
      </c>
      <c r="AG381" s="7">
        <v>132</v>
      </c>
      <c r="AH381" s="7">
        <v>0</v>
      </c>
      <c r="AI381" s="7">
        <v>8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160</v>
      </c>
      <c r="D382" s="202">
        <v>2</v>
      </c>
      <c r="E382" s="117">
        <v>147</v>
      </c>
      <c r="F382" s="117">
        <v>0</v>
      </c>
      <c r="G382" s="117">
        <v>8</v>
      </c>
      <c r="H382" s="117">
        <v>1</v>
      </c>
      <c r="I382" s="117">
        <v>1</v>
      </c>
      <c r="J382" s="117">
        <v>0</v>
      </c>
      <c r="K382" s="117">
        <v>0</v>
      </c>
      <c r="L382" s="117">
        <v>1</v>
      </c>
      <c r="M382" s="117">
        <v>0</v>
      </c>
      <c r="N382" s="117">
        <v>0</v>
      </c>
      <c r="O382" s="203">
        <v>0</v>
      </c>
      <c r="Q382" s="115">
        <v>40</v>
      </c>
      <c r="R382" s="202">
        <v>2</v>
      </c>
      <c r="S382" s="117">
        <v>35</v>
      </c>
      <c r="T382" s="117">
        <v>0</v>
      </c>
      <c r="U382" s="117">
        <v>3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0</v>
      </c>
      <c r="AE382" s="115">
        <v>200</v>
      </c>
      <c r="AF382" s="7">
        <v>4</v>
      </c>
      <c r="AG382" s="7">
        <v>182</v>
      </c>
      <c r="AH382" s="7">
        <v>0</v>
      </c>
      <c r="AI382" s="7">
        <v>11</v>
      </c>
      <c r="AJ382" s="7">
        <v>1</v>
      </c>
      <c r="AK382" s="7">
        <v>1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116">
        <v>0</v>
      </c>
      <c r="AR382" s="9"/>
    </row>
    <row r="383" spans="1:44" x14ac:dyDescent="0.35">
      <c r="A383" s="133">
        <v>3</v>
      </c>
      <c r="B383" s="183">
        <v>0.3125</v>
      </c>
      <c r="C383" s="115">
        <v>187</v>
      </c>
      <c r="D383" s="202">
        <v>5</v>
      </c>
      <c r="E383" s="117">
        <v>172</v>
      </c>
      <c r="F383" s="117">
        <v>0</v>
      </c>
      <c r="G383" s="117">
        <v>9</v>
      </c>
      <c r="H383" s="117">
        <v>0</v>
      </c>
      <c r="I383" s="117">
        <v>1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65</v>
      </c>
      <c r="R383" s="202">
        <v>0</v>
      </c>
      <c r="S383" s="117">
        <v>58</v>
      </c>
      <c r="T383" s="117">
        <v>0</v>
      </c>
      <c r="U383" s="117">
        <v>6</v>
      </c>
      <c r="V383" s="117">
        <v>1</v>
      </c>
      <c r="W383" s="117">
        <v>0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252</v>
      </c>
      <c r="AF383" s="7">
        <v>5</v>
      </c>
      <c r="AG383" s="7">
        <v>230</v>
      </c>
      <c r="AH383" s="7">
        <v>0</v>
      </c>
      <c r="AI383" s="7">
        <v>15</v>
      </c>
      <c r="AJ383" s="7">
        <v>1</v>
      </c>
      <c r="AK383" s="7">
        <v>1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137</v>
      </c>
      <c r="D384" s="202">
        <v>3</v>
      </c>
      <c r="E384" s="117">
        <v>119</v>
      </c>
      <c r="F384" s="117">
        <v>0</v>
      </c>
      <c r="G384" s="117">
        <v>12</v>
      </c>
      <c r="H384" s="117">
        <v>1</v>
      </c>
      <c r="I384" s="117">
        <v>1</v>
      </c>
      <c r="J384" s="117">
        <v>1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74</v>
      </c>
      <c r="R384" s="202">
        <v>1</v>
      </c>
      <c r="S384" s="117">
        <v>70</v>
      </c>
      <c r="T384" s="117">
        <v>0</v>
      </c>
      <c r="U384" s="117">
        <v>3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211</v>
      </c>
      <c r="AF384" s="7">
        <v>4</v>
      </c>
      <c r="AG384" s="7">
        <v>189</v>
      </c>
      <c r="AH384" s="7">
        <v>0</v>
      </c>
      <c r="AI384" s="7">
        <v>15</v>
      </c>
      <c r="AJ384" s="7">
        <v>1</v>
      </c>
      <c r="AK384" s="7">
        <v>1</v>
      </c>
      <c r="AL384" s="7">
        <v>1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97</v>
      </c>
      <c r="D385" s="202">
        <v>5</v>
      </c>
      <c r="E385" s="117">
        <v>84</v>
      </c>
      <c r="F385" s="117">
        <v>0</v>
      </c>
      <c r="G385" s="117">
        <v>8</v>
      </c>
      <c r="H385" s="117">
        <v>0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114</v>
      </c>
      <c r="R385" s="202">
        <v>2</v>
      </c>
      <c r="S385" s="117">
        <v>108</v>
      </c>
      <c r="T385" s="117">
        <v>0</v>
      </c>
      <c r="U385" s="117">
        <v>4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211</v>
      </c>
      <c r="AF385" s="7">
        <v>7</v>
      </c>
      <c r="AG385" s="7">
        <v>192</v>
      </c>
      <c r="AH385" s="7">
        <v>0</v>
      </c>
      <c r="AI385" s="7">
        <v>12</v>
      </c>
      <c r="AJ385" s="7">
        <v>0</v>
      </c>
      <c r="AK385" s="7">
        <v>0</v>
      </c>
      <c r="AL385" s="7">
        <v>0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91</v>
      </c>
      <c r="D386" s="202">
        <v>2</v>
      </c>
      <c r="E386" s="117">
        <v>85</v>
      </c>
      <c r="F386" s="117">
        <v>0</v>
      </c>
      <c r="G386" s="117">
        <v>3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1</v>
      </c>
      <c r="N386" s="117">
        <v>0</v>
      </c>
      <c r="O386" s="203">
        <v>0</v>
      </c>
      <c r="Q386" s="115">
        <v>106</v>
      </c>
      <c r="R386" s="202">
        <v>1</v>
      </c>
      <c r="S386" s="117">
        <v>98</v>
      </c>
      <c r="T386" s="117">
        <v>1</v>
      </c>
      <c r="U386" s="117">
        <v>5</v>
      </c>
      <c r="V386" s="117">
        <v>1</v>
      </c>
      <c r="W386" s="117">
        <v>0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197</v>
      </c>
      <c r="AF386" s="7">
        <v>3</v>
      </c>
      <c r="AG386" s="7">
        <v>183</v>
      </c>
      <c r="AH386" s="7">
        <v>1</v>
      </c>
      <c r="AI386" s="7">
        <v>8</v>
      </c>
      <c r="AJ386" s="7">
        <v>1</v>
      </c>
      <c r="AK386" s="7">
        <v>0</v>
      </c>
      <c r="AL386" s="7">
        <v>0</v>
      </c>
      <c r="AM386" s="7">
        <v>0</v>
      </c>
      <c r="AN386" s="7">
        <v>0</v>
      </c>
      <c r="AO386" s="7">
        <v>1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79</v>
      </c>
      <c r="D387" s="202">
        <v>3</v>
      </c>
      <c r="E387" s="117">
        <v>69</v>
      </c>
      <c r="F387" s="117">
        <v>0</v>
      </c>
      <c r="G387" s="117">
        <v>7</v>
      </c>
      <c r="H387" s="117">
        <v>0</v>
      </c>
      <c r="I387" s="117">
        <v>0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203">
        <v>0</v>
      </c>
      <c r="Q387" s="115">
        <v>71</v>
      </c>
      <c r="R387" s="202">
        <v>0</v>
      </c>
      <c r="S387" s="117">
        <v>64</v>
      </c>
      <c r="T387" s="117">
        <v>1</v>
      </c>
      <c r="U387" s="117">
        <v>4</v>
      </c>
      <c r="V387" s="117">
        <v>1</v>
      </c>
      <c r="W387" s="117">
        <v>1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150</v>
      </c>
      <c r="AF387" s="7">
        <v>3</v>
      </c>
      <c r="AG387" s="7">
        <v>133</v>
      </c>
      <c r="AH387" s="7">
        <v>1</v>
      </c>
      <c r="AI387" s="7">
        <v>11</v>
      </c>
      <c r="AJ387" s="7">
        <v>1</v>
      </c>
      <c r="AK387" s="7">
        <v>1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116">
        <v>0</v>
      </c>
      <c r="AR387" s="9"/>
    </row>
    <row r="388" spans="1:44" x14ac:dyDescent="0.35">
      <c r="A388" s="133">
        <v>3</v>
      </c>
      <c r="B388" s="183">
        <v>0.36458299999999999</v>
      </c>
      <c r="C388" s="115">
        <v>83</v>
      </c>
      <c r="D388" s="202">
        <v>3</v>
      </c>
      <c r="E388" s="117">
        <v>69</v>
      </c>
      <c r="F388" s="117">
        <v>0</v>
      </c>
      <c r="G388" s="117">
        <v>9</v>
      </c>
      <c r="H388" s="117">
        <v>2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77</v>
      </c>
      <c r="R388" s="202">
        <v>2</v>
      </c>
      <c r="S388" s="117">
        <v>69</v>
      </c>
      <c r="T388" s="117">
        <v>1</v>
      </c>
      <c r="U388" s="117">
        <v>4</v>
      </c>
      <c r="V388" s="117">
        <v>0</v>
      </c>
      <c r="W388" s="117">
        <v>0</v>
      </c>
      <c r="X388" s="117">
        <v>0</v>
      </c>
      <c r="Y388" s="117">
        <v>1</v>
      </c>
      <c r="Z388" s="117">
        <v>0</v>
      </c>
      <c r="AA388" s="117">
        <v>0</v>
      </c>
      <c r="AB388" s="117">
        <v>0</v>
      </c>
      <c r="AC388" s="203">
        <v>0</v>
      </c>
      <c r="AE388" s="115">
        <v>160</v>
      </c>
      <c r="AF388" s="7">
        <v>5</v>
      </c>
      <c r="AG388" s="7">
        <v>138</v>
      </c>
      <c r="AH388" s="7">
        <v>1</v>
      </c>
      <c r="AI388" s="7">
        <v>13</v>
      </c>
      <c r="AJ388" s="7">
        <v>2</v>
      </c>
      <c r="AK388" s="7">
        <v>0</v>
      </c>
      <c r="AL388" s="7">
        <v>0</v>
      </c>
      <c r="AM388" s="7">
        <v>1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112</v>
      </c>
      <c r="D389" s="202">
        <v>3</v>
      </c>
      <c r="E389" s="117">
        <v>93</v>
      </c>
      <c r="F389" s="117">
        <v>0</v>
      </c>
      <c r="G389" s="117">
        <v>14</v>
      </c>
      <c r="H389" s="117">
        <v>0</v>
      </c>
      <c r="I389" s="117">
        <v>1</v>
      </c>
      <c r="J389" s="117">
        <v>1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72</v>
      </c>
      <c r="R389" s="202">
        <v>0</v>
      </c>
      <c r="S389" s="117">
        <v>63</v>
      </c>
      <c r="T389" s="117">
        <v>0</v>
      </c>
      <c r="U389" s="117">
        <v>8</v>
      </c>
      <c r="V389" s="117">
        <v>0</v>
      </c>
      <c r="W389" s="117">
        <v>1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203">
        <v>0</v>
      </c>
      <c r="AE389" s="115">
        <v>184</v>
      </c>
      <c r="AF389" s="7">
        <v>3</v>
      </c>
      <c r="AG389" s="7">
        <v>156</v>
      </c>
      <c r="AH389" s="7">
        <v>0</v>
      </c>
      <c r="AI389" s="7">
        <v>22</v>
      </c>
      <c r="AJ389" s="7">
        <v>0</v>
      </c>
      <c r="AK389" s="7">
        <v>2</v>
      </c>
      <c r="AL389" s="7">
        <v>1</v>
      </c>
      <c r="AM389" s="7">
        <v>0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129</v>
      </c>
      <c r="D390" s="202">
        <v>3</v>
      </c>
      <c r="E390" s="117">
        <v>114</v>
      </c>
      <c r="F390" s="117">
        <v>0</v>
      </c>
      <c r="G390" s="117">
        <v>11</v>
      </c>
      <c r="H390" s="117">
        <v>0</v>
      </c>
      <c r="I390" s="117">
        <v>1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65</v>
      </c>
      <c r="R390" s="202">
        <v>0</v>
      </c>
      <c r="S390" s="117">
        <v>59</v>
      </c>
      <c r="T390" s="117">
        <v>0</v>
      </c>
      <c r="U390" s="117">
        <v>4</v>
      </c>
      <c r="V390" s="117">
        <v>0</v>
      </c>
      <c r="W390" s="117">
        <v>2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194</v>
      </c>
      <c r="AF390" s="7">
        <v>3</v>
      </c>
      <c r="AG390" s="7">
        <v>173</v>
      </c>
      <c r="AH390" s="7">
        <v>0</v>
      </c>
      <c r="AI390" s="7">
        <v>15</v>
      </c>
      <c r="AJ390" s="7">
        <v>0</v>
      </c>
      <c r="AK390" s="7">
        <v>3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132</v>
      </c>
      <c r="D391" s="202">
        <v>0</v>
      </c>
      <c r="E391" s="117">
        <v>119</v>
      </c>
      <c r="F391" s="117">
        <v>1</v>
      </c>
      <c r="G391" s="117">
        <v>12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69</v>
      </c>
      <c r="R391" s="202">
        <v>2</v>
      </c>
      <c r="S391" s="117">
        <v>63</v>
      </c>
      <c r="T391" s="117">
        <v>1</v>
      </c>
      <c r="U391" s="117">
        <v>3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201</v>
      </c>
      <c r="AF391" s="7">
        <v>2</v>
      </c>
      <c r="AG391" s="7">
        <v>182</v>
      </c>
      <c r="AH391" s="7">
        <v>2</v>
      </c>
      <c r="AI391" s="7">
        <v>15</v>
      </c>
      <c r="AJ391" s="7">
        <v>0</v>
      </c>
      <c r="AK391" s="7">
        <v>0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129</v>
      </c>
      <c r="D392" s="202">
        <v>2</v>
      </c>
      <c r="E392" s="117">
        <v>116</v>
      </c>
      <c r="F392" s="117">
        <v>0</v>
      </c>
      <c r="G392" s="117">
        <v>10</v>
      </c>
      <c r="H392" s="117">
        <v>1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55</v>
      </c>
      <c r="R392" s="202">
        <v>1</v>
      </c>
      <c r="S392" s="117">
        <v>51</v>
      </c>
      <c r="T392" s="117">
        <v>0</v>
      </c>
      <c r="U392" s="117">
        <v>2</v>
      </c>
      <c r="V392" s="117">
        <v>0</v>
      </c>
      <c r="W392" s="117">
        <v>1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184</v>
      </c>
      <c r="AF392" s="7">
        <v>3</v>
      </c>
      <c r="AG392" s="7">
        <v>167</v>
      </c>
      <c r="AH392" s="7">
        <v>0</v>
      </c>
      <c r="AI392" s="7">
        <v>12</v>
      </c>
      <c r="AJ392" s="7">
        <v>1</v>
      </c>
      <c r="AK392" s="7">
        <v>1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110</v>
      </c>
      <c r="D393" s="202">
        <v>1</v>
      </c>
      <c r="E393" s="117">
        <v>97</v>
      </c>
      <c r="F393" s="117">
        <v>0</v>
      </c>
      <c r="G393" s="117">
        <v>10</v>
      </c>
      <c r="H393" s="117">
        <v>1</v>
      </c>
      <c r="I393" s="117">
        <v>1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59</v>
      </c>
      <c r="R393" s="202">
        <v>0</v>
      </c>
      <c r="S393" s="117">
        <v>53</v>
      </c>
      <c r="T393" s="117">
        <v>0</v>
      </c>
      <c r="U393" s="117">
        <v>6</v>
      </c>
      <c r="V393" s="117">
        <v>0</v>
      </c>
      <c r="W393" s="117">
        <v>0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169</v>
      </c>
      <c r="AF393" s="7">
        <v>1</v>
      </c>
      <c r="AG393" s="7">
        <v>150</v>
      </c>
      <c r="AH393" s="7">
        <v>0</v>
      </c>
      <c r="AI393" s="7">
        <v>16</v>
      </c>
      <c r="AJ393" s="7">
        <v>1</v>
      </c>
      <c r="AK393" s="7">
        <v>1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104</v>
      </c>
      <c r="D394" s="202">
        <v>2</v>
      </c>
      <c r="E394" s="117">
        <v>92</v>
      </c>
      <c r="F394" s="117">
        <v>2</v>
      </c>
      <c r="G394" s="117">
        <v>8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60</v>
      </c>
      <c r="R394" s="202">
        <v>0</v>
      </c>
      <c r="S394" s="117">
        <v>53</v>
      </c>
      <c r="T394" s="117">
        <v>0</v>
      </c>
      <c r="U394" s="117">
        <v>7</v>
      </c>
      <c r="V394" s="117">
        <v>0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164</v>
      </c>
      <c r="AF394" s="7">
        <v>2</v>
      </c>
      <c r="AG394" s="7">
        <v>145</v>
      </c>
      <c r="AH394" s="7">
        <v>2</v>
      </c>
      <c r="AI394" s="7">
        <v>15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119</v>
      </c>
      <c r="D395" s="202">
        <v>1</v>
      </c>
      <c r="E395" s="117">
        <v>111</v>
      </c>
      <c r="F395" s="117">
        <v>0</v>
      </c>
      <c r="G395" s="117">
        <v>7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61</v>
      </c>
      <c r="R395" s="202">
        <v>1</v>
      </c>
      <c r="S395" s="117">
        <v>52</v>
      </c>
      <c r="T395" s="117">
        <v>0</v>
      </c>
      <c r="U395" s="117">
        <v>8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180</v>
      </c>
      <c r="AF395" s="7">
        <v>2</v>
      </c>
      <c r="AG395" s="7">
        <v>163</v>
      </c>
      <c r="AH395" s="7">
        <v>0</v>
      </c>
      <c r="AI395" s="7">
        <v>15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90</v>
      </c>
      <c r="D396" s="202">
        <v>0</v>
      </c>
      <c r="E396" s="117">
        <v>74</v>
      </c>
      <c r="F396" s="117">
        <v>0</v>
      </c>
      <c r="G396" s="117">
        <v>16</v>
      </c>
      <c r="H396" s="117">
        <v>0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64</v>
      </c>
      <c r="R396" s="202">
        <v>0</v>
      </c>
      <c r="S396" s="117">
        <v>55</v>
      </c>
      <c r="T396" s="117">
        <v>2</v>
      </c>
      <c r="U396" s="117">
        <v>7</v>
      </c>
      <c r="V396" s="117">
        <v>0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154</v>
      </c>
      <c r="AF396" s="7">
        <v>0</v>
      </c>
      <c r="AG396" s="7">
        <v>129</v>
      </c>
      <c r="AH396" s="7">
        <v>2</v>
      </c>
      <c r="AI396" s="7">
        <v>23</v>
      </c>
      <c r="AJ396" s="7">
        <v>0</v>
      </c>
      <c r="AK396" s="7">
        <v>0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86</v>
      </c>
      <c r="D397" s="202">
        <v>1</v>
      </c>
      <c r="E397" s="117">
        <v>76</v>
      </c>
      <c r="F397" s="117">
        <v>0</v>
      </c>
      <c r="G397" s="117">
        <v>9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87</v>
      </c>
      <c r="R397" s="202">
        <v>0</v>
      </c>
      <c r="S397" s="117">
        <v>78</v>
      </c>
      <c r="T397" s="117">
        <v>1</v>
      </c>
      <c r="U397" s="117">
        <v>6</v>
      </c>
      <c r="V397" s="117">
        <v>0</v>
      </c>
      <c r="W397" s="117">
        <v>2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173</v>
      </c>
      <c r="AF397" s="7">
        <v>1</v>
      </c>
      <c r="AG397" s="7">
        <v>154</v>
      </c>
      <c r="AH397" s="7">
        <v>1</v>
      </c>
      <c r="AI397" s="7">
        <v>15</v>
      </c>
      <c r="AJ397" s="7">
        <v>0</v>
      </c>
      <c r="AK397" s="7">
        <v>2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98</v>
      </c>
      <c r="D398" s="202">
        <v>0</v>
      </c>
      <c r="E398" s="117">
        <v>85</v>
      </c>
      <c r="F398" s="117">
        <v>1</v>
      </c>
      <c r="G398" s="117">
        <v>12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58</v>
      </c>
      <c r="R398" s="202">
        <v>0</v>
      </c>
      <c r="S398" s="117">
        <v>51</v>
      </c>
      <c r="T398" s="117">
        <v>0</v>
      </c>
      <c r="U398" s="117">
        <v>6</v>
      </c>
      <c r="V398" s="117">
        <v>0</v>
      </c>
      <c r="W398" s="117">
        <v>1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156</v>
      </c>
      <c r="AF398" s="7">
        <v>0</v>
      </c>
      <c r="AG398" s="7">
        <v>136</v>
      </c>
      <c r="AH398" s="7">
        <v>1</v>
      </c>
      <c r="AI398" s="7">
        <v>18</v>
      </c>
      <c r="AJ398" s="7">
        <v>0</v>
      </c>
      <c r="AK398" s="7">
        <v>1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101</v>
      </c>
      <c r="D399" s="202">
        <v>0</v>
      </c>
      <c r="E399" s="117">
        <v>89</v>
      </c>
      <c r="F399" s="117">
        <v>0</v>
      </c>
      <c r="G399" s="117">
        <v>12</v>
      </c>
      <c r="H399" s="117">
        <v>0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67</v>
      </c>
      <c r="R399" s="202">
        <v>1</v>
      </c>
      <c r="S399" s="117">
        <v>56</v>
      </c>
      <c r="T399" s="117">
        <v>0</v>
      </c>
      <c r="U399" s="117">
        <v>9</v>
      </c>
      <c r="V399" s="117">
        <v>0</v>
      </c>
      <c r="W399" s="117">
        <v>0</v>
      </c>
      <c r="X399" s="117">
        <v>0</v>
      </c>
      <c r="Y399" s="117">
        <v>1</v>
      </c>
      <c r="Z399" s="117">
        <v>0</v>
      </c>
      <c r="AA399" s="117">
        <v>0</v>
      </c>
      <c r="AB399" s="117">
        <v>0</v>
      </c>
      <c r="AC399" s="203">
        <v>0</v>
      </c>
      <c r="AE399" s="115">
        <v>168</v>
      </c>
      <c r="AF399" s="7">
        <v>1</v>
      </c>
      <c r="AG399" s="7">
        <v>145</v>
      </c>
      <c r="AH399" s="7">
        <v>0</v>
      </c>
      <c r="AI399" s="7">
        <v>21</v>
      </c>
      <c r="AJ399" s="7">
        <v>0</v>
      </c>
      <c r="AK399" s="7">
        <v>0</v>
      </c>
      <c r="AL399" s="7">
        <v>0</v>
      </c>
      <c r="AM399" s="7">
        <v>1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99</v>
      </c>
      <c r="D400" s="202">
        <v>2</v>
      </c>
      <c r="E400" s="117">
        <v>91</v>
      </c>
      <c r="F400" s="117">
        <v>0</v>
      </c>
      <c r="G400" s="117">
        <v>6</v>
      </c>
      <c r="H400" s="117">
        <v>0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64</v>
      </c>
      <c r="R400" s="202">
        <v>1</v>
      </c>
      <c r="S400" s="117">
        <v>59</v>
      </c>
      <c r="T400" s="117">
        <v>0</v>
      </c>
      <c r="U400" s="117">
        <v>4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163</v>
      </c>
      <c r="AF400" s="7">
        <v>3</v>
      </c>
      <c r="AG400" s="7">
        <v>150</v>
      </c>
      <c r="AH400" s="7">
        <v>0</v>
      </c>
      <c r="AI400" s="7">
        <v>10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109</v>
      </c>
      <c r="D401" s="202">
        <v>0</v>
      </c>
      <c r="E401" s="117">
        <v>96</v>
      </c>
      <c r="F401" s="117">
        <v>0</v>
      </c>
      <c r="G401" s="117">
        <v>13</v>
      </c>
      <c r="H401" s="117">
        <v>0</v>
      </c>
      <c r="I401" s="117">
        <v>0</v>
      </c>
      <c r="J401" s="117">
        <v>0</v>
      </c>
      <c r="K401" s="117">
        <v>0</v>
      </c>
      <c r="L401" s="117">
        <v>0</v>
      </c>
      <c r="M401" s="117">
        <v>0</v>
      </c>
      <c r="N401" s="117">
        <v>0</v>
      </c>
      <c r="O401" s="203">
        <v>0</v>
      </c>
      <c r="Q401" s="115">
        <v>87</v>
      </c>
      <c r="R401" s="202">
        <v>0</v>
      </c>
      <c r="S401" s="117">
        <v>81</v>
      </c>
      <c r="T401" s="117">
        <v>0</v>
      </c>
      <c r="U401" s="117">
        <v>5</v>
      </c>
      <c r="V401" s="117">
        <v>1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196</v>
      </c>
      <c r="AF401" s="117">
        <v>0</v>
      </c>
      <c r="AG401" s="7">
        <v>177</v>
      </c>
      <c r="AH401" s="7">
        <v>0</v>
      </c>
      <c r="AI401" s="7">
        <v>18</v>
      </c>
      <c r="AJ401" s="7">
        <v>1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101</v>
      </c>
      <c r="D402" s="202">
        <v>1</v>
      </c>
      <c r="E402" s="117">
        <v>87</v>
      </c>
      <c r="F402" s="117">
        <v>0</v>
      </c>
      <c r="G402" s="117">
        <v>13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0</v>
      </c>
      <c r="Q402" s="115">
        <v>80</v>
      </c>
      <c r="R402" s="202">
        <v>0</v>
      </c>
      <c r="S402" s="117">
        <v>69</v>
      </c>
      <c r="T402" s="117">
        <v>0</v>
      </c>
      <c r="U402" s="117">
        <v>11</v>
      </c>
      <c r="V402" s="117">
        <v>0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181</v>
      </c>
      <c r="AF402" s="7">
        <v>1</v>
      </c>
      <c r="AG402" s="7">
        <v>156</v>
      </c>
      <c r="AH402" s="7">
        <v>0</v>
      </c>
      <c r="AI402" s="7">
        <v>24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0</v>
      </c>
      <c r="AR402" s="9"/>
    </row>
    <row r="403" spans="1:44" x14ac:dyDescent="0.35">
      <c r="A403" s="133">
        <v>3</v>
      </c>
      <c r="B403" s="183">
        <v>0.52083299999999999</v>
      </c>
      <c r="C403" s="115">
        <v>104</v>
      </c>
      <c r="D403" s="202">
        <v>1</v>
      </c>
      <c r="E403" s="117">
        <v>95</v>
      </c>
      <c r="F403" s="117">
        <v>0</v>
      </c>
      <c r="G403" s="117">
        <v>6</v>
      </c>
      <c r="H403" s="117">
        <v>0</v>
      </c>
      <c r="I403" s="117">
        <v>1</v>
      </c>
      <c r="J403" s="117">
        <v>0</v>
      </c>
      <c r="K403" s="117">
        <v>1</v>
      </c>
      <c r="L403" s="117">
        <v>0</v>
      </c>
      <c r="M403" s="117">
        <v>0</v>
      </c>
      <c r="N403" s="117">
        <v>0</v>
      </c>
      <c r="O403" s="203">
        <v>0</v>
      </c>
      <c r="Q403" s="115">
        <v>78</v>
      </c>
      <c r="R403" s="202">
        <v>0</v>
      </c>
      <c r="S403" s="117">
        <v>76</v>
      </c>
      <c r="T403" s="117">
        <v>0</v>
      </c>
      <c r="U403" s="117">
        <v>2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203">
        <v>0</v>
      </c>
      <c r="AE403" s="115">
        <v>182</v>
      </c>
      <c r="AF403" s="7">
        <v>1</v>
      </c>
      <c r="AG403" s="7">
        <v>171</v>
      </c>
      <c r="AH403" s="7">
        <v>0</v>
      </c>
      <c r="AI403" s="7">
        <v>8</v>
      </c>
      <c r="AJ403" s="7">
        <v>0</v>
      </c>
      <c r="AK403" s="7">
        <v>1</v>
      </c>
      <c r="AL403" s="7">
        <v>0</v>
      </c>
      <c r="AM403" s="7">
        <v>1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125</v>
      </c>
      <c r="D404" s="202">
        <v>2</v>
      </c>
      <c r="E404" s="117">
        <v>111</v>
      </c>
      <c r="F404" s="117">
        <v>0</v>
      </c>
      <c r="G404" s="117">
        <v>12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91</v>
      </c>
      <c r="R404" s="202">
        <v>1</v>
      </c>
      <c r="S404" s="117">
        <v>81</v>
      </c>
      <c r="T404" s="117">
        <v>0</v>
      </c>
      <c r="U404" s="117">
        <v>8</v>
      </c>
      <c r="V404" s="117">
        <v>1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216</v>
      </c>
      <c r="AF404" s="7">
        <v>3</v>
      </c>
      <c r="AG404" s="7">
        <v>192</v>
      </c>
      <c r="AH404" s="7">
        <v>0</v>
      </c>
      <c r="AI404" s="7">
        <v>20</v>
      </c>
      <c r="AJ404" s="7">
        <v>1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113</v>
      </c>
      <c r="D405" s="202">
        <v>1</v>
      </c>
      <c r="E405" s="117">
        <v>99</v>
      </c>
      <c r="F405" s="117">
        <v>0</v>
      </c>
      <c r="G405" s="117">
        <v>11</v>
      </c>
      <c r="H405" s="117">
        <v>0</v>
      </c>
      <c r="I405" s="117">
        <v>0</v>
      </c>
      <c r="J405" s="117">
        <v>1</v>
      </c>
      <c r="K405" s="117">
        <v>1</v>
      </c>
      <c r="L405" s="117">
        <v>0</v>
      </c>
      <c r="M405" s="117">
        <v>0</v>
      </c>
      <c r="N405" s="117">
        <v>0</v>
      </c>
      <c r="O405" s="203">
        <v>0</v>
      </c>
      <c r="Q405" s="115">
        <v>99</v>
      </c>
      <c r="R405" s="202">
        <v>1</v>
      </c>
      <c r="S405" s="117">
        <v>81</v>
      </c>
      <c r="T405" s="117">
        <v>0</v>
      </c>
      <c r="U405" s="117">
        <v>17</v>
      </c>
      <c r="V405" s="117">
        <v>0</v>
      </c>
      <c r="W405" s="117">
        <v>0</v>
      </c>
      <c r="X405" s="117">
        <v>0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212</v>
      </c>
      <c r="AF405" s="7">
        <v>2</v>
      </c>
      <c r="AG405" s="7">
        <v>180</v>
      </c>
      <c r="AH405" s="7">
        <v>0</v>
      </c>
      <c r="AI405" s="7">
        <v>28</v>
      </c>
      <c r="AJ405" s="7">
        <v>0</v>
      </c>
      <c r="AK405" s="7">
        <v>0</v>
      </c>
      <c r="AL405" s="7">
        <v>1</v>
      </c>
      <c r="AM405" s="7">
        <v>1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106</v>
      </c>
      <c r="D406" s="202">
        <v>3</v>
      </c>
      <c r="E406" s="117">
        <v>93</v>
      </c>
      <c r="F406" s="117">
        <v>0</v>
      </c>
      <c r="G406" s="117">
        <v>10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89</v>
      </c>
      <c r="R406" s="202">
        <v>0</v>
      </c>
      <c r="S406" s="117">
        <v>86</v>
      </c>
      <c r="T406" s="117">
        <v>0</v>
      </c>
      <c r="U406" s="117">
        <v>3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195</v>
      </c>
      <c r="AF406" s="7">
        <v>3</v>
      </c>
      <c r="AG406" s="7">
        <v>179</v>
      </c>
      <c r="AH406" s="7">
        <v>0</v>
      </c>
      <c r="AI406" s="7">
        <v>13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107</v>
      </c>
      <c r="D407" s="202">
        <v>0</v>
      </c>
      <c r="E407" s="117">
        <v>96</v>
      </c>
      <c r="F407" s="117">
        <v>1</v>
      </c>
      <c r="G407" s="117">
        <v>10</v>
      </c>
      <c r="H407" s="117">
        <v>0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109</v>
      </c>
      <c r="R407" s="202">
        <v>0</v>
      </c>
      <c r="S407" s="117">
        <v>101</v>
      </c>
      <c r="T407" s="117">
        <v>0</v>
      </c>
      <c r="U407" s="117">
        <v>7</v>
      </c>
      <c r="V407" s="117">
        <v>0</v>
      </c>
      <c r="W407" s="117">
        <v>1</v>
      </c>
      <c r="X407" s="117">
        <v>0</v>
      </c>
      <c r="Y407" s="117">
        <v>0</v>
      </c>
      <c r="Z407" s="117">
        <v>0</v>
      </c>
      <c r="AA407" s="117">
        <v>0</v>
      </c>
      <c r="AB407" s="117">
        <v>0</v>
      </c>
      <c r="AC407" s="203">
        <v>0</v>
      </c>
      <c r="AE407" s="115">
        <v>216</v>
      </c>
      <c r="AF407" s="7">
        <v>0</v>
      </c>
      <c r="AG407" s="7">
        <v>197</v>
      </c>
      <c r="AH407" s="7">
        <v>1</v>
      </c>
      <c r="AI407" s="7">
        <v>17</v>
      </c>
      <c r="AJ407" s="7">
        <v>0</v>
      </c>
      <c r="AK407" s="7">
        <v>1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98</v>
      </c>
      <c r="D408" s="202">
        <v>0</v>
      </c>
      <c r="E408" s="117">
        <v>86</v>
      </c>
      <c r="F408" s="117">
        <v>0</v>
      </c>
      <c r="G408" s="117">
        <v>12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0</v>
      </c>
      <c r="N408" s="117">
        <v>0</v>
      </c>
      <c r="O408" s="203">
        <v>0</v>
      </c>
      <c r="Q408" s="115">
        <v>80</v>
      </c>
      <c r="R408" s="202">
        <v>0</v>
      </c>
      <c r="S408" s="117">
        <v>75</v>
      </c>
      <c r="T408" s="117">
        <v>0</v>
      </c>
      <c r="U408" s="117">
        <v>5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178</v>
      </c>
      <c r="AF408" s="7">
        <v>0</v>
      </c>
      <c r="AG408" s="7">
        <v>161</v>
      </c>
      <c r="AH408" s="7">
        <v>0</v>
      </c>
      <c r="AI408" s="7">
        <v>17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108</v>
      </c>
      <c r="D409" s="202">
        <v>0</v>
      </c>
      <c r="E409" s="117">
        <v>100</v>
      </c>
      <c r="F409" s="117">
        <v>0</v>
      </c>
      <c r="G409" s="117">
        <v>7</v>
      </c>
      <c r="H409" s="117">
        <v>0</v>
      </c>
      <c r="I409" s="117">
        <v>1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95</v>
      </c>
      <c r="R409" s="202">
        <v>1</v>
      </c>
      <c r="S409" s="117">
        <v>89</v>
      </c>
      <c r="T409" s="117">
        <v>0</v>
      </c>
      <c r="U409" s="117">
        <v>4</v>
      </c>
      <c r="V409" s="117">
        <v>1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203</v>
      </c>
      <c r="AF409" s="7">
        <v>1</v>
      </c>
      <c r="AG409" s="7">
        <v>189</v>
      </c>
      <c r="AH409" s="7">
        <v>0</v>
      </c>
      <c r="AI409" s="7">
        <v>11</v>
      </c>
      <c r="AJ409" s="7">
        <v>1</v>
      </c>
      <c r="AK409" s="7">
        <v>1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111</v>
      </c>
      <c r="D410" s="202">
        <v>0</v>
      </c>
      <c r="E410" s="117">
        <v>96</v>
      </c>
      <c r="F410" s="117">
        <v>0</v>
      </c>
      <c r="G410" s="117">
        <v>15</v>
      </c>
      <c r="H410" s="117">
        <v>0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111</v>
      </c>
      <c r="R410" s="202">
        <v>1</v>
      </c>
      <c r="S410" s="117">
        <v>103</v>
      </c>
      <c r="T410" s="117">
        <v>0</v>
      </c>
      <c r="U410" s="117">
        <v>7</v>
      </c>
      <c r="V410" s="117">
        <v>0</v>
      </c>
      <c r="W410" s="117">
        <v>0</v>
      </c>
      <c r="X410" s="117">
        <v>0</v>
      </c>
      <c r="Y410" s="117">
        <v>0</v>
      </c>
      <c r="Z410" s="117">
        <v>0</v>
      </c>
      <c r="AA410" s="117">
        <v>0</v>
      </c>
      <c r="AB410" s="117">
        <v>0</v>
      </c>
      <c r="AC410" s="203">
        <v>0</v>
      </c>
      <c r="AE410" s="115">
        <v>222</v>
      </c>
      <c r="AF410" s="7">
        <v>1</v>
      </c>
      <c r="AG410" s="7">
        <v>199</v>
      </c>
      <c r="AH410" s="7">
        <v>0</v>
      </c>
      <c r="AI410" s="7">
        <v>22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109</v>
      </c>
      <c r="D411" s="202">
        <v>1</v>
      </c>
      <c r="E411" s="117">
        <v>97</v>
      </c>
      <c r="F411" s="117">
        <v>0</v>
      </c>
      <c r="G411" s="117">
        <v>10</v>
      </c>
      <c r="H411" s="117">
        <v>0</v>
      </c>
      <c r="I411" s="117">
        <v>1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144</v>
      </c>
      <c r="R411" s="202">
        <v>0</v>
      </c>
      <c r="S411" s="117">
        <v>123</v>
      </c>
      <c r="T411" s="117">
        <v>0</v>
      </c>
      <c r="U411" s="117">
        <v>18</v>
      </c>
      <c r="V411" s="117">
        <v>1</v>
      </c>
      <c r="W411" s="117">
        <v>1</v>
      </c>
      <c r="X411" s="117">
        <v>1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253</v>
      </c>
      <c r="AF411" s="7">
        <v>1</v>
      </c>
      <c r="AG411" s="7">
        <v>220</v>
      </c>
      <c r="AH411" s="7">
        <v>0</v>
      </c>
      <c r="AI411" s="7">
        <v>28</v>
      </c>
      <c r="AJ411" s="7">
        <v>1</v>
      </c>
      <c r="AK411" s="7">
        <v>2</v>
      </c>
      <c r="AL411" s="7">
        <v>1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111</v>
      </c>
      <c r="D412" s="202">
        <v>0</v>
      </c>
      <c r="E412" s="117">
        <v>106</v>
      </c>
      <c r="F412" s="117">
        <v>0</v>
      </c>
      <c r="G412" s="117">
        <v>4</v>
      </c>
      <c r="H412" s="117">
        <v>0</v>
      </c>
      <c r="I412" s="117">
        <v>0</v>
      </c>
      <c r="J412" s="117">
        <v>0</v>
      </c>
      <c r="K412" s="117">
        <v>1</v>
      </c>
      <c r="L412" s="117">
        <v>0</v>
      </c>
      <c r="M412" s="117">
        <v>0</v>
      </c>
      <c r="N412" s="117">
        <v>0</v>
      </c>
      <c r="O412" s="203">
        <v>0</v>
      </c>
      <c r="Q412" s="115">
        <v>140</v>
      </c>
      <c r="R412" s="202">
        <v>1</v>
      </c>
      <c r="S412" s="117">
        <v>124</v>
      </c>
      <c r="T412" s="117">
        <v>1</v>
      </c>
      <c r="U412" s="117">
        <v>14</v>
      </c>
      <c r="V412" s="117">
        <v>0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251</v>
      </c>
      <c r="AF412" s="7">
        <v>1</v>
      </c>
      <c r="AG412" s="7">
        <v>230</v>
      </c>
      <c r="AH412" s="7">
        <v>1</v>
      </c>
      <c r="AI412" s="7">
        <v>18</v>
      </c>
      <c r="AJ412" s="7">
        <v>0</v>
      </c>
      <c r="AK412" s="7">
        <v>0</v>
      </c>
      <c r="AL412" s="7">
        <v>0</v>
      </c>
      <c r="AM412" s="7">
        <v>1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133</v>
      </c>
      <c r="D413" s="202">
        <v>1</v>
      </c>
      <c r="E413" s="117">
        <v>121</v>
      </c>
      <c r="F413" s="117">
        <v>0</v>
      </c>
      <c r="G413" s="117">
        <v>11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120</v>
      </c>
      <c r="R413" s="202">
        <v>1</v>
      </c>
      <c r="S413" s="117">
        <v>108</v>
      </c>
      <c r="T413" s="117">
        <v>0</v>
      </c>
      <c r="U413" s="117">
        <v>11</v>
      </c>
      <c r="V413" s="117">
        <v>0</v>
      </c>
      <c r="W413" s="117">
        <v>0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253</v>
      </c>
      <c r="AF413" s="7">
        <v>2</v>
      </c>
      <c r="AG413" s="7">
        <v>229</v>
      </c>
      <c r="AH413" s="7">
        <v>0</v>
      </c>
      <c r="AI413" s="7">
        <v>22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100</v>
      </c>
      <c r="D414" s="202">
        <v>0</v>
      </c>
      <c r="E414" s="117">
        <v>90</v>
      </c>
      <c r="F414" s="117">
        <v>0</v>
      </c>
      <c r="G414" s="117">
        <v>10</v>
      </c>
      <c r="H414" s="117">
        <v>0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142</v>
      </c>
      <c r="R414" s="202">
        <v>1</v>
      </c>
      <c r="S414" s="117">
        <v>131</v>
      </c>
      <c r="T414" s="117">
        <v>0</v>
      </c>
      <c r="U414" s="117">
        <v>10</v>
      </c>
      <c r="V414" s="117">
        <v>0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242</v>
      </c>
      <c r="AF414" s="7">
        <v>1</v>
      </c>
      <c r="AG414" s="7">
        <v>221</v>
      </c>
      <c r="AH414" s="7">
        <v>0</v>
      </c>
      <c r="AI414" s="7">
        <v>20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148</v>
      </c>
      <c r="D415" s="202">
        <v>0</v>
      </c>
      <c r="E415" s="117">
        <v>136</v>
      </c>
      <c r="F415" s="117">
        <v>1</v>
      </c>
      <c r="G415" s="117">
        <v>10</v>
      </c>
      <c r="H415" s="117">
        <v>0</v>
      </c>
      <c r="I415" s="117">
        <v>0</v>
      </c>
      <c r="J415" s="117">
        <v>0</v>
      </c>
      <c r="K415" s="117">
        <v>1</v>
      </c>
      <c r="L415" s="117">
        <v>0</v>
      </c>
      <c r="M415" s="117">
        <v>0</v>
      </c>
      <c r="N415" s="117">
        <v>0</v>
      </c>
      <c r="O415" s="203">
        <v>0</v>
      </c>
      <c r="Q415" s="115">
        <v>143</v>
      </c>
      <c r="R415" s="202">
        <v>1</v>
      </c>
      <c r="S415" s="117">
        <v>129</v>
      </c>
      <c r="T415" s="117">
        <v>0</v>
      </c>
      <c r="U415" s="117">
        <v>12</v>
      </c>
      <c r="V415" s="117">
        <v>0</v>
      </c>
      <c r="W415" s="117">
        <v>1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291</v>
      </c>
      <c r="AF415" s="7">
        <v>1</v>
      </c>
      <c r="AG415" s="7">
        <v>265</v>
      </c>
      <c r="AH415" s="7">
        <v>1</v>
      </c>
      <c r="AI415" s="7">
        <v>22</v>
      </c>
      <c r="AJ415" s="7">
        <v>0</v>
      </c>
      <c r="AK415" s="7">
        <v>1</v>
      </c>
      <c r="AL415" s="7">
        <v>0</v>
      </c>
      <c r="AM415" s="7">
        <v>1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157</v>
      </c>
      <c r="D416" s="202">
        <v>1</v>
      </c>
      <c r="E416" s="117">
        <v>149</v>
      </c>
      <c r="F416" s="117">
        <v>0</v>
      </c>
      <c r="G416" s="117">
        <v>6</v>
      </c>
      <c r="H416" s="117">
        <v>0</v>
      </c>
      <c r="I416" s="117">
        <v>1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185</v>
      </c>
      <c r="R416" s="202">
        <v>3</v>
      </c>
      <c r="S416" s="117">
        <v>169</v>
      </c>
      <c r="T416" s="117">
        <v>1</v>
      </c>
      <c r="U416" s="117">
        <v>9</v>
      </c>
      <c r="V416" s="117">
        <v>1</v>
      </c>
      <c r="W416" s="117">
        <v>2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342</v>
      </c>
      <c r="AF416" s="7">
        <v>4</v>
      </c>
      <c r="AG416" s="7">
        <v>318</v>
      </c>
      <c r="AH416" s="7">
        <v>1</v>
      </c>
      <c r="AI416" s="7">
        <v>15</v>
      </c>
      <c r="AJ416" s="7">
        <v>1</v>
      </c>
      <c r="AK416" s="7">
        <v>3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117</v>
      </c>
      <c r="D417" s="202">
        <v>0</v>
      </c>
      <c r="E417" s="117">
        <v>109</v>
      </c>
      <c r="F417" s="117">
        <v>2</v>
      </c>
      <c r="G417" s="117">
        <v>6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161</v>
      </c>
      <c r="R417" s="202">
        <v>1</v>
      </c>
      <c r="S417" s="117">
        <v>149</v>
      </c>
      <c r="T417" s="117">
        <v>0</v>
      </c>
      <c r="U417" s="117">
        <v>10</v>
      </c>
      <c r="V417" s="117">
        <v>0</v>
      </c>
      <c r="W417" s="117">
        <v>0</v>
      </c>
      <c r="X417" s="117">
        <v>0</v>
      </c>
      <c r="Y417" s="117">
        <v>1</v>
      </c>
      <c r="Z417" s="117">
        <v>0</v>
      </c>
      <c r="AA417" s="117">
        <v>0</v>
      </c>
      <c r="AB417" s="117">
        <v>0</v>
      </c>
      <c r="AC417" s="203">
        <v>0</v>
      </c>
      <c r="AE417" s="115">
        <v>278</v>
      </c>
      <c r="AF417" s="7">
        <v>1</v>
      </c>
      <c r="AG417" s="7">
        <v>258</v>
      </c>
      <c r="AH417" s="7">
        <v>2</v>
      </c>
      <c r="AI417" s="7">
        <v>16</v>
      </c>
      <c r="AJ417" s="7">
        <v>0</v>
      </c>
      <c r="AK417" s="7">
        <v>0</v>
      </c>
      <c r="AL417" s="7">
        <v>0</v>
      </c>
      <c r="AM417" s="7">
        <v>1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105</v>
      </c>
      <c r="D418" s="202">
        <v>0</v>
      </c>
      <c r="E418" s="117">
        <v>99</v>
      </c>
      <c r="F418" s="117">
        <v>1</v>
      </c>
      <c r="G418" s="117">
        <v>5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0</v>
      </c>
      <c r="N418" s="117">
        <v>0</v>
      </c>
      <c r="O418" s="203">
        <v>0</v>
      </c>
      <c r="Q418" s="115">
        <v>160</v>
      </c>
      <c r="R418" s="202">
        <v>2</v>
      </c>
      <c r="S418" s="117">
        <v>142</v>
      </c>
      <c r="T418" s="117">
        <v>1</v>
      </c>
      <c r="U418" s="117">
        <v>14</v>
      </c>
      <c r="V418" s="117">
        <v>0</v>
      </c>
      <c r="W418" s="117">
        <v>1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265</v>
      </c>
      <c r="AF418" s="7">
        <v>2</v>
      </c>
      <c r="AG418" s="7">
        <v>241</v>
      </c>
      <c r="AH418" s="7">
        <v>2</v>
      </c>
      <c r="AI418" s="7">
        <v>19</v>
      </c>
      <c r="AJ418" s="7">
        <v>0</v>
      </c>
      <c r="AK418" s="7">
        <v>1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129</v>
      </c>
      <c r="D419" s="202">
        <v>0</v>
      </c>
      <c r="E419" s="117">
        <v>118</v>
      </c>
      <c r="F419" s="117">
        <v>1</v>
      </c>
      <c r="G419" s="117">
        <v>9</v>
      </c>
      <c r="H419" s="117">
        <v>0</v>
      </c>
      <c r="I419" s="117">
        <v>0</v>
      </c>
      <c r="J419" s="117">
        <v>0</v>
      </c>
      <c r="K419" s="117">
        <v>1</v>
      </c>
      <c r="L419" s="117">
        <v>0</v>
      </c>
      <c r="M419" s="117">
        <v>0</v>
      </c>
      <c r="N419" s="117">
        <v>0</v>
      </c>
      <c r="O419" s="203">
        <v>0</v>
      </c>
      <c r="Q419" s="115">
        <v>160</v>
      </c>
      <c r="R419" s="202">
        <v>3</v>
      </c>
      <c r="S419" s="117">
        <v>151</v>
      </c>
      <c r="T419" s="117">
        <v>0</v>
      </c>
      <c r="U419" s="117">
        <v>4</v>
      </c>
      <c r="V419" s="117">
        <v>0</v>
      </c>
      <c r="W419" s="117">
        <v>2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289</v>
      </c>
      <c r="AF419" s="7">
        <v>3</v>
      </c>
      <c r="AG419" s="7">
        <v>269</v>
      </c>
      <c r="AH419" s="7">
        <v>1</v>
      </c>
      <c r="AI419" s="7">
        <v>13</v>
      </c>
      <c r="AJ419" s="7">
        <v>0</v>
      </c>
      <c r="AK419" s="7">
        <v>2</v>
      </c>
      <c r="AL419" s="7">
        <v>0</v>
      </c>
      <c r="AM419" s="7">
        <v>1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110</v>
      </c>
      <c r="D420" s="202">
        <v>1</v>
      </c>
      <c r="E420" s="117">
        <v>104</v>
      </c>
      <c r="F420" s="117">
        <v>1</v>
      </c>
      <c r="G420" s="117">
        <v>4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146</v>
      </c>
      <c r="R420" s="202">
        <v>4</v>
      </c>
      <c r="S420" s="117">
        <v>136</v>
      </c>
      <c r="T420" s="117">
        <v>1</v>
      </c>
      <c r="U420" s="117">
        <v>5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256</v>
      </c>
      <c r="AF420" s="7">
        <v>5</v>
      </c>
      <c r="AG420" s="7">
        <v>240</v>
      </c>
      <c r="AH420" s="7">
        <v>2</v>
      </c>
      <c r="AI420" s="7">
        <v>9</v>
      </c>
      <c r="AJ420" s="7">
        <v>0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125</v>
      </c>
      <c r="D421" s="202">
        <v>1</v>
      </c>
      <c r="E421" s="117">
        <v>119</v>
      </c>
      <c r="F421" s="117">
        <v>0</v>
      </c>
      <c r="G421" s="117">
        <v>5</v>
      </c>
      <c r="H421" s="117">
        <v>0</v>
      </c>
      <c r="I421" s="117">
        <v>0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203">
        <v>0</v>
      </c>
      <c r="Q421" s="115">
        <v>172</v>
      </c>
      <c r="R421" s="202">
        <v>1</v>
      </c>
      <c r="S421" s="117">
        <v>162</v>
      </c>
      <c r="T421" s="117">
        <v>1</v>
      </c>
      <c r="U421" s="117">
        <v>7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1</v>
      </c>
      <c r="AB421" s="117">
        <v>0</v>
      </c>
      <c r="AC421" s="203">
        <v>0</v>
      </c>
      <c r="AE421" s="115">
        <v>297</v>
      </c>
      <c r="AF421" s="7">
        <v>2</v>
      </c>
      <c r="AG421" s="7">
        <v>281</v>
      </c>
      <c r="AH421" s="7">
        <v>1</v>
      </c>
      <c r="AI421" s="7">
        <v>12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1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106</v>
      </c>
      <c r="D422" s="202">
        <v>0</v>
      </c>
      <c r="E422" s="117">
        <v>101</v>
      </c>
      <c r="F422" s="117">
        <v>0</v>
      </c>
      <c r="G422" s="117">
        <v>5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156</v>
      </c>
      <c r="R422" s="202">
        <v>0</v>
      </c>
      <c r="S422" s="117">
        <v>149</v>
      </c>
      <c r="T422" s="117">
        <v>0</v>
      </c>
      <c r="U422" s="117">
        <v>7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262</v>
      </c>
      <c r="AF422" s="7">
        <v>0</v>
      </c>
      <c r="AG422" s="7">
        <v>250</v>
      </c>
      <c r="AH422" s="7">
        <v>0</v>
      </c>
      <c r="AI422" s="7">
        <v>12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106</v>
      </c>
      <c r="D423" s="202">
        <v>0</v>
      </c>
      <c r="E423" s="117">
        <v>104</v>
      </c>
      <c r="F423" s="117">
        <v>0</v>
      </c>
      <c r="G423" s="117">
        <v>2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157</v>
      </c>
      <c r="R423" s="202">
        <v>6</v>
      </c>
      <c r="S423" s="117">
        <v>148</v>
      </c>
      <c r="T423" s="117">
        <v>1</v>
      </c>
      <c r="U423" s="117">
        <v>2</v>
      </c>
      <c r="V423" s="117">
        <v>0</v>
      </c>
      <c r="W423" s="117">
        <v>0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263</v>
      </c>
      <c r="AF423" s="7">
        <v>6</v>
      </c>
      <c r="AG423" s="7">
        <v>252</v>
      </c>
      <c r="AH423" s="7">
        <v>1</v>
      </c>
      <c r="AI423" s="7">
        <v>4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115</v>
      </c>
      <c r="D424" s="202">
        <v>1</v>
      </c>
      <c r="E424" s="117">
        <v>110</v>
      </c>
      <c r="F424" s="117">
        <v>0</v>
      </c>
      <c r="G424" s="117">
        <v>4</v>
      </c>
      <c r="H424" s="117">
        <v>0</v>
      </c>
      <c r="I424" s="117">
        <v>0</v>
      </c>
      <c r="J424" s="117">
        <v>0</v>
      </c>
      <c r="K424" s="117">
        <v>0</v>
      </c>
      <c r="L424" s="117">
        <v>0</v>
      </c>
      <c r="M424" s="117">
        <v>0</v>
      </c>
      <c r="N424" s="117">
        <v>0</v>
      </c>
      <c r="O424" s="203">
        <v>0</v>
      </c>
      <c r="Q424" s="115">
        <v>139</v>
      </c>
      <c r="R424" s="202">
        <v>1</v>
      </c>
      <c r="S424" s="117">
        <v>132</v>
      </c>
      <c r="T424" s="117">
        <v>1</v>
      </c>
      <c r="U424" s="117">
        <v>3</v>
      </c>
      <c r="V424" s="117">
        <v>1</v>
      </c>
      <c r="W424" s="117">
        <v>0</v>
      </c>
      <c r="X424" s="117">
        <v>0</v>
      </c>
      <c r="Y424" s="117">
        <v>0</v>
      </c>
      <c r="Z424" s="117">
        <v>1</v>
      </c>
      <c r="AA424" s="117">
        <v>0</v>
      </c>
      <c r="AB424" s="117">
        <v>0</v>
      </c>
      <c r="AC424" s="203">
        <v>0</v>
      </c>
      <c r="AE424" s="115">
        <v>254</v>
      </c>
      <c r="AF424" s="7">
        <v>2</v>
      </c>
      <c r="AG424" s="7">
        <v>242</v>
      </c>
      <c r="AH424" s="7">
        <v>1</v>
      </c>
      <c r="AI424" s="7">
        <v>7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123</v>
      </c>
      <c r="D425" s="202">
        <v>2</v>
      </c>
      <c r="E425" s="117">
        <v>117</v>
      </c>
      <c r="F425" s="117">
        <v>0</v>
      </c>
      <c r="G425" s="117">
        <v>4</v>
      </c>
      <c r="H425" s="117">
        <v>0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203">
        <v>0</v>
      </c>
      <c r="Q425" s="115">
        <v>128</v>
      </c>
      <c r="R425" s="202">
        <v>1</v>
      </c>
      <c r="S425" s="117">
        <v>119</v>
      </c>
      <c r="T425" s="117">
        <v>1</v>
      </c>
      <c r="U425" s="117">
        <v>6</v>
      </c>
      <c r="V425" s="117">
        <v>0</v>
      </c>
      <c r="W425" s="117">
        <v>1</v>
      </c>
      <c r="X425" s="117">
        <v>0</v>
      </c>
      <c r="Y425" s="117">
        <v>0</v>
      </c>
      <c r="Z425" s="117">
        <v>0</v>
      </c>
      <c r="AA425" s="117">
        <v>0</v>
      </c>
      <c r="AB425" s="117">
        <v>0</v>
      </c>
      <c r="AC425" s="203">
        <v>0</v>
      </c>
      <c r="AE425" s="115">
        <v>251</v>
      </c>
      <c r="AF425" s="117">
        <v>3</v>
      </c>
      <c r="AG425" s="7">
        <v>236</v>
      </c>
      <c r="AH425" s="7">
        <v>1</v>
      </c>
      <c r="AI425" s="7">
        <v>10</v>
      </c>
      <c r="AJ425" s="7">
        <v>0</v>
      </c>
      <c r="AK425" s="7">
        <v>1</v>
      </c>
      <c r="AL425" s="7">
        <v>0</v>
      </c>
      <c r="AM425" s="7">
        <v>0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84</v>
      </c>
      <c r="D426" s="202">
        <v>0</v>
      </c>
      <c r="E426" s="117">
        <v>80</v>
      </c>
      <c r="F426" s="117">
        <v>0</v>
      </c>
      <c r="G426" s="117">
        <v>4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115</v>
      </c>
      <c r="R426" s="202">
        <v>3</v>
      </c>
      <c r="S426" s="117">
        <v>109</v>
      </c>
      <c r="T426" s="117">
        <v>0</v>
      </c>
      <c r="U426" s="117">
        <v>2</v>
      </c>
      <c r="V426" s="117">
        <v>0</v>
      </c>
      <c r="W426" s="117">
        <v>1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199</v>
      </c>
      <c r="AF426" s="7">
        <v>3</v>
      </c>
      <c r="AG426" s="7">
        <v>189</v>
      </c>
      <c r="AH426" s="7">
        <v>0</v>
      </c>
      <c r="AI426" s="7">
        <v>6</v>
      </c>
      <c r="AJ426" s="7">
        <v>0</v>
      </c>
      <c r="AK426" s="7">
        <v>1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116</v>
      </c>
      <c r="D427" s="202">
        <v>3</v>
      </c>
      <c r="E427" s="117">
        <v>109</v>
      </c>
      <c r="F427" s="117">
        <v>0</v>
      </c>
      <c r="G427" s="117">
        <v>4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113</v>
      </c>
      <c r="R427" s="202">
        <v>1</v>
      </c>
      <c r="S427" s="117">
        <v>108</v>
      </c>
      <c r="T427" s="117">
        <v>0</v>
      </c>
      <c r="U427" s="117">
        <v>4</v>
      </c>
      <c r="V427" s="117">
        <v>0</v>
      </c>
      <c r="W427" s="117">
        <v>0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229</v>
      </c>
      <c r="AF427" s="7">
        <v>4</v>
      </c>
      <c r="AG427" s="7">
        <v>217</v>
      </c>
      <c r="AH427" s="7">
        <v>0</v>
      </c>
      <c r="AI427" s="7">
        <v>8</v>
      </c>
      <c r="AJ427" s="7">
        <v>0</v>
      </c>
      <c r="AK427" s="7">
        <v>0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111</v>
      </c>
      <c r="D428" s="202">
        <v>2</v>
      </c>
      <c r="E428" s="117">
        <v>104</v>
      </c>
      <c r="F428" s="117">
        <v>0</v>
      </c>
      <c r="G428" s="117">
        <v>5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99</v>
      </c>
      <c r="R428" s="202">
        <v>4</v>
      </c>
      <c r="S428" s="117">
        <v>91</v>
      </c>
      <c r="T428" s="117">
        <v>0</v>
      </c>
      <c r="U428" s="117">
        <v>3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1</v>
      </c>
      <c r="AB428" s="117">
        <v>0</v>
      </c>
      <c r="AC428" s="203">
        <v>0</v>
      </c>
      <c r="AE428" s="115">
        <v>210</v>
      </c>
      <c r="AF428" s="7">
        <v>6</v>
      </c>
      <c r="AG428" s="7">
        <v>195</v>
      </c>
      <c r="AH428" s="7">
        <v>0</v>
      </c>
      <c r="AI428" s="7">
        <v>8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1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96</v>
      </c>
      <c r="D429" s="202">
        <v>0</v>
      </c>
      <c r="E429" s="117">
        <v>92</v>
      </c>
      <c r="F429" s="117">
        <v>0</v>
      </c>
      <c r="G429" s="117">
        <v>4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93</v>
      </c>
      <c r="R429" s="202">
        <v>2</v>
      </c>
      <c r="S429" s="117">
        <v>89</v>
      </c>
      <c r="T429" s="117">
        <v>0</v>
      </c>
      <c r="U429" s="117">
        <v>2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189</v>
      </c>
      <c r="AF429" s="7">
        <v>2</v>
      </c>
      <c r="AG429" s="7">
        <v>181</v>
      </c>
      <c r="AH429" s="7">
        <v>0</v>
      </c>
      <c r="AI429" s="7">
        <v>6</v>
      </c>
      <c r="AJ429" s="7">
        <v>0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84</v>
      </c>
      <c r="D430" s="202">
        <v>1</v>
      </c>
      <c r="E430" s="117">
        <v>77</v>
      </c>
      <c r="F430" s="117">
        <v>0</v>
      </c>
      <c r="G430" s="117">
        <v>6</v>
      </c>
      <c r="H430" s="117">
        <v>0</v>
      </c>
      <c r="I430" s="117">
        <v>0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203">
        <v>0</v>
      </c>
      <c r="Q430" s="115">
        <v>77</v>
      </c>
      <c r="R430" s="202">
        <v>2</v>
      </c>
      <c r="S430" s="117">
        <v>72</v>
      </c>
      <c r="T430" s="117">
        <v>0</v>
      </c>
      <c r="U430" s="117">
        <v>1</v>
      </c>
      <c r="V430" s="117">
        <v>1</v>
      </c>
      <c r="W430" s="117">
        <v>0</v>
      </c>
      <c r="X430" s="117">
        <v>0</v>
      </c>
      <c r="Y430" s="117">
        <v>0</v>
      </c>
      <c r="Z430" s="117">
        <v>1</v>
      </c>
      <c r="AA430" s="117">
        <v>0</v>
      </c>
      <c r="AB430" s="117">
        <v>0</v>
      </c>
      <c r="AC430" s="203">
        <v>0</v>
      </c>
      <c r="AE430" s="115">
        <v>161</v>
      </c>
      <c r="AF430" s="7">
        <v>3</v>
      </c>
      <c r="AG430" s="7">
        <v>149</v>
      </c>
      <c r="AH430" s="7">
        <v>0</v>
      </c>
      <c r="AI430" s="7">
        <v>7</v>
      </c>
      <c r="AJ430" s="7">
        <v>1</v>
      </c>
      <c r="AK430" s="7">
        <v>0</v>
      </c>
      <c r="AL430" s="7">
        <v>0</v>
      </c>
      <c r="AM430" s="7">
        <v>0</v>
      </c>
      <c r="AN430" s="7">
        <v>1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73</v>
      </c>
      <c r="D431" s="202">
        <v>0</v>
      </c>
      <c r="E431" s="117">
        <v>69</v>
      </c>
      <c r="F431" s="117">
        <v>0</v>
      </c>
      <c r="G431" s="117">
        <v>4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93</v>
      </c>
      <c r="R431" s="202">
        <v>0</v>
      </c>
      <c r="S431" s="117">
        <v>86</v>
      </c>
      <c r="T431" s="117">
        <v>0</v>
      </c>
      <c r="U431" s="117">
        <v>5</v>
      </c>
      <c r="V431" s="117">
        <v>1</v>
      </c>
      <c r="W431" s="117">
        <v>1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166</v>
      </c>
      <c r="AF431" s="7">
        <v>0</v>
      </c>
      <c r="AG431" s="7">
        <v>155</v>
      </c>
      <c r="AH431" s="7">
        <v>0</v>
      </c>
      <c r="AI431" s="7">
        <v>9</v>
      </c>
      <c r="AJ431" s="7">
        <v>1</v>
      </c>
      <c r="AK431" s="7">
        <v>1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59</v>
      </c>
      <c r="D432" s="202">
        <v>2</v>
      </c>
      <c r="E432" s="117">
        <v>56</v>
      </c>
      <c r="F432" s="117">
        <v>0</v>
      </c>
      <c r="G432" s="117">
        <v>1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74</v>
      </c>
      <c r="R432" s="202">
        <v>1</v>
      </c>
      <c r="S432" s="117">
        <v>68</v>
      </c>
      <c r="T432" s="117">
        <v>1</v>
      </c>
      <c r="U432" s="117">
        <v>4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133</v>
      </c>
      <c r="AF432" s="7">
        <v>3</v>
      </c>
      <c r="AG432" s="7">
        <v>124</v>
      </c>
      <c r="AH432" s="7">
        <v>1</v>
      </c>
      <c r="AI432" s="7">
        <v>5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64</v>
      </c>
      <c r="D433" s="202">
        <v>1</v>
      </c>
      <c r="E433" s="117">
        <v>58</v>
      </c>
      <c r="F433" s="117">
        <v>1</v>
      </c>
      <c r="G433" s="117">
        <v>2</v>
      </c>
      <c r="H433" s="117">
        <v>0</v>
      </c>
      <c r="I433" s="117">
        <v>0</v>
      </c>
      <c r="J433" s="117">
        <v>0</v>
      </c>
      <c r="K433" s="117">
        <v>1</v>
      </c>
      <c r="L433" s="117">
        <v>1</v>
      </c>
      <c r="M433" s="117">
        <v>0</v>
      </c>
      <c r="N433" s="117">
        <v>0</v>
      </c>
      <c r="O433" s="203">
        <v>0</v>
      </c>
      <c r="Q433" s="115">
        <v>73</v>
      </c>
      <c r="R433" s="202">
        <v>0</v>
      </c>
      <c r="S433" s="117">
        <v>72</v>
      </c>
      <c r="T433" s="117">
        <v>0</v>
      </c>
      <c r="U433" s="117">
        <v>1</v>
      </c>
      <c r="V433" s="117">
        <v>0</v>
      </c>
      <c r="W433" s="117">
        <v>0</v>
      </c>
      <c r="X433" s="117">
        <v>0</v>
      </c>
      <c r="Y433" s="117">
        <v>0</v>
      </c>
      <c r="Z433" s="117">
        <v>0</v>
      </c>
      <c r="AA433" s="117">
        <v>0</v>
      </c>
      <c r="AB433" s="117">
        <v>0</v>
      </c>
      <c r="AC433" s="203">
        <v>0</v>
      </c>
      <c r="AE433" s="115">
        <v>137</v>
      </c>
      <c r="AF433" s="7">
        <v>1</v>
      </c>
      <c r="AG433" s="7">
        <v>130</v>
      </c>
      <c r="AH433" s="7">
        <v>1</v>
      </c>
      <c r="AI433" s="7">
        <v>3</v>
      </c>
      <c r="AJ433" s="7">
        <v>0</v>
      </c>
      <c r="AK433" s="7">
        <v>0</v>
      </c>
      <c r="AL433" s="7">
        <v>0</v>
      </c>
      <c r="AM433" s="7">
        <v>1</v>
      </c>
      <c r="AN433" s="7">
        <v>1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64</v>
      </c>
      <c r="D434" s="202">
        <v>0</v>
      </c>
      <c r="E434" s="117">
        <v>63</v>
      </c>
      <c r="F434" s="117">
        <v>0</v>
      </c>
      <c r="G434" s="117">
        <v>1</v>
      </c>
      <c r="H434" s="117">
        <v>0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60</v>
      </c>
      <c r="R434" s="202">
        <v>0</v>
      </c>
      <c r="S434" s="117">
        <v>55</v>
      </c>
      <c r="T434" s="117">
        <v>0</v>
      </c>
      <c r="U434" s="117">
        <v>2</v>
      </c>
      <c r="V434" s="117">
        <v>1</v>
      </c>
      <c r="W434" s="117">
        <v>2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124</v>
      </c>
      <c r="AF434" s="7">
        <v>0</v>
      </c>
      <c r="AG434" s="7">
        <v>118</v>
      </c>
      <c r="AH434" s="7">
        <v>0</v>
      </c>
      <c r="AI434" s="7">
        <v>3</v>
      </c>
      <c r="AJ434" s="7">
        <v>1</v>
      </c>
      <c r="AK434" s="7">
        <v>2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45</v>
      </c>
      <c r="D435" s="202">
        <v>1</v>
      </c>
      <c r="E435" s="117">
        <v>41</v>
      </c>
      <c r="F435" s="117">
        <v>0</v>
      </c>
      <c r="G435" s="117">
        <v>3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40</v>
      </c>
      <c r="R435" s="202">
        <v>1</v>
      </c>
      <c r="S435" s="117">
        <v>38</v>
      </c>
      <c r="T435" s="117">
        <v>0</v>
      </c>
      <c r="U435" s="117">
        <v>0</v>
      </c>
      <c r="V435" s="117">
        <v>1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85</v>
      </c>
      <c r="AF435" s="7">
        <v>2</v>
      </c>
      <c r="AG435" s="7">
        <v>79</v>
      </c>
      <c r="AH435" s="7">
        <v>0</v>
      </c>
      <c r="AI435" s="7">
        <v>3</v>
      </c>
      <c r="AJ435" s="7">
        <v>1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40</v>
      </c>
      <c r="D436" s="202">
        <v>2</v>
      </c>
      <c r="E436" s="117">
        <v>37</v>
      </c>
      <c r="F436" s="117">
        <v>0</v>
      </c>
      <c r="G436" s="117">
        <v>0</v>
      </c>
      <c r="H436" s="117">
        <v>1</v>
      </c>
      <c r="I436" s="117">
        <v>0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48</v>
      </c>
      <c r="R436" s="202">
        <v>0</v>
      </c>
      <c r="S436" s="117">
        <v>48</v>
      </c>
      <c r="T436" s="117">
        <v>0</v>
      </c>
      <c r="U436" s="117">
        <v>0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88</v>
      </c>
      <c r="AF436" s="7">
        <v>2</v>
      </c>
      <c r="AG436" s="7">
        <v>85</v>
      </c>
      <c r="AH436" s="7">
        <v>0</v>
      </c>
      <c r="AI436" s="7">
        <v>0</v>
      </c>
      <c r="AJ436" s="7">
        <v>1</v>
      </c>
      <c r="AK436" s="7">
        <v>0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46</v>
      </c>
      <c r="D437" s="202">
        <v>2</v>
      </c>
      <c r="E437" s="117">
        <v>43</v>
      </c>
      <c r="F437" s="117">
        <v>0</v>
      </c>
      <c r="G437" s="117">
        <v>1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60</v>
      </c>
      <c r="R437" s="202">
        <v>1</v>
      </c>
      <c r="S437" s="117">
        <v>58</v>
      </c>
      <c r="T437" s="117">
        <v>0</v>
      </c>
      <c r="U437" s="117">
        <v>1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106</v>
      </c>
      <c r="AF437" s="7">
        <v>3</v>
      </c>
      <c r="AG437" s="7">
        <v>101</v>
      </c>
      <c r="AH437" s="7">
        <v>0</v>
      </c>
      <c r="AI437" s="7">
        <v>2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49</v>
      </c>
      <c r="D438" s="202">
        <v>1</v>
      </c>
      <c r="E438" s="117">
        <v>46</v>
      </c>
      <c r="F438" s="117">
        <v>0</v>
      </c>
      <c r="G438" s="117">
        <v>2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55</v>
      </c>
      <c r="R438" s="202">
        <v>0</v>
      </c>
      <c r="S438" s="117">
        <v>50</v>
      </c>
      <c r="T438" s="117">
        <v>0</v>
      </c>
      <c r="U438" s="117">
        <v>5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104</v>
      </c>
      <c r="AF438" s="7">
        <v>1</v>
      </c>
      <c r="AG438" s="7">
        <v>96</v>
      </c>
      <c r="AH438" s="7">
        <v>0</v>
      </c>
      <c r="AI438" s="7">
        <v>7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38</v>
      </c>
      <c r="D439" s="202">
        <v>0</v>
      </c>
      <c r="E439" s="117">
        <v>34</v>
      </c>
      <c r="F439" s="117">
        <v>0</v>
      </c>
      <c r="G439" s="117">
        <v>4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203">
        <v>0</v>
      </c>
      <c r="Q439" s="115">
        <v>50</v>
      </c>
      <c r="R439" s="202">
        <v>2</v>
      </c>
      <c r="S439" s="117">
        <v>45</v>
      </c>
      <c r="T439" s="117">
        <v>0</v>
      </c>
      <c r="U439" s="117">
        <v>1</v>
      </c>
      <c r="V439" s="117">
        <v>1</v>
      </c>
      <c r="W439" s="117">
        <v>0</v>
      </c>
      <c r="X439" s="117">
        <v>0</v>
      </c>
      <c r="Y439" s="117">
        <v>0</v>
      </c>
      <c r="Z439" s="117">
        <v>0</v>
      </c>
      <c r="AA439" s="117">
        <v>1</v>
      </c>
      <c r="AB439" s="117">
        <v>0</v>
      </c>
      <c r="AC439" s="203">
        <v>0</v>
      </c>
      <c r="AE439" s="115">
        <v>88</v>
      </c>
      <c r="AF439" s="7">
        <v>2</v>
      </c>
      <c r="AG439" s="7">
        <v>79</v>
      </c>
      <c r="AH439" s="7">
        <v>0</v>
      </c>
      <c r="AI439" s="7">
        <v>5</v>
      </c>
      <c r="AJ439" s="7">
        <v>1</v>
      </c>
      <c r="AK439" s="7">
        <v>0</v>
      </c>
      <c r="AL439" s="7">
        <v>0</v>
      </c>
      <c r="AM439" s="7">
        <v>0</v>
      </c>
      <c r="AN439" s="7">
        <v>0</v>
      </c>
      <c r="AO439" s="7">
        <v>1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46</v>
      </c>
      <c r="D440" s="202">
        <v>0</v>
      </c>
      <c r="E440" s="117">
        <v>46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42</v>
      </c>
      <c r="R440" s="202">
        <v>0</v>
      </c>
      <c r="S440" s="117">
        <v>42</v>
      </c>
      <c r="T440" s="117">
        <v>0</v>
      </c>
      <c r="U440" s="117">
        <v>0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88</v>
      </c>
      <c r="AF440" s="7">
        <v>0</v>
      </c>
      <c r="AG440" s="7">
        <v>88</v>
      </c>
      <c r="AH440" s="7">
        <v>0</v>
      </c>
      <c r="AI440" s="7">
        <v>0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35</v>
      </c>
      <c r="D441" s="202">
        <v>0</v>
      </c>
      <c r="E441" s="117">
        <v>34</v>
      </c>
      <c r="F441" s="117">
        <v>0</v>
      </c>
      <c r="G441" s="117">
        <v>1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63</v>
      </c>
      <c r="R441" s="202">
        <v>0</v>
      </c>
      <c r="S441" s="117">
        <v>61</v>
      </c>
      <c r="T441" s="117">
        <v>0</v>
      </c>
      <c r="U441" s="117">
        <v>2</v>
      </c>
      <c r="V441" s="117">
        <v>0</v>
      </c>
      <c r="W441" s="117">
        <v>0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98</v>
      </c>
      <c r="AF441" s="7">
        <v>0</v>
      </c>
      <c r="AG441" s="7">
        <v>95</v>
      </c>
      <c r="AH441" s="7">
        <v>0</v>
      </c>
      <c r="AI441" s="7">
        <v>3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34</v>
      </c>
      <c r="D442" s="202">
        <v>3</v>
      </c>
      <c r="E442" s="117">
        <v>31</v>
      </c>
      <c r="F442" s="117">
        <v>0</v>
      </c>
      <c r="G442" s="117">
        <v>0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71</v>
      </c>
      <c r="R442" s="202">
        <v>1</v>
      </c>
      <c r="S442" s="117">
        <v>69</v>
      </c>
      <c r="T442" s="117">
        <v>0</v>
      </c>
      <c r="U442" s="117">
        <v>1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105</v>
      </c>
      <c r="AF442" s="7">
        <v>4</v>
      </c>
      <c r="AG442" s="7">
        <v>100</v>
      </c>
      <c r="AH442" s="7">
        <v>0</v>
      </c>
      <c r="AI442" s="7">
        <v>1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29</v>
      </c>
      <c r="D443" s="202">
        <v>0</v>
      </c>
      <c r="E443" s="117">
        <v>27</v>
      </c>
      <c r="F443" s="117">
        <v>0</v>
      </c>
      <c r="G443" s="117">
        <v>2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39</v>
      </c>
      <c r="R443" s="202">
        <v>1</v>
      </c>
      <c r="S443" s="117">
        <v>37</v>
      </c>
      <c r="T443" s="117">
        <v>0</v>
      </c>
      <c r="U443" s="117">
        <v>1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68</v>
      </c>
      <c r="AF443" s="7">
        <v>1</v>
      </c>
      <c r="AG443" s="7">
        <v>64</v>
      </c>
      <c r="AH443" s="7">
        <v>0</v>
      </c>
      <c r="AI443" s="7">
        <v>3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31</v>
      </c>
      <c r="D444" s="202">
        <v>1</v>
      </c>
      <c r="E444" s="117">
        <v>27</v>
      </c>
      <c r="F444" s="117">
        <v>0</v>
      </c>
      <c r="G444" s="117">
        <v>2</v>
      </c>
      <c r="H444" s="117">
        <v>0</v>
      </c>
      <c r="I444" s="117">
        <v>0</v>
      </c>
      <c r="J444" s="117">
        <v>0</v>
      </c>
      <c r="K444" s="117">
        <v>0</v>
      </c>
      <c r="L444" s="117">
        <v>1</v>
      </c>
      <c r="M444" s="117">
        <v>0</v>
      </c>
      <c r="N444" s="117">
        <v>0</v>
      </c>
      <c r="O444" s="203">
        <v>0</v>
      </c>
      <c r="Q444" s="115">
        <v>26</v>
      </c>
      <c r="R444" s="202">
        <v>0</v>
      </c>
      <c r="S444" s="117">
        <v>24</v>
      </c>
      <c r="T444" s="117">
        <v>0</v>
      </c>
      <c r="U444" s="117">
        <v>2</v>
      </c>
      <c r="V444" s="117">
        <v>0</v>
      </c>
      <c r="W444" s="117">
        <v>0</v>
      </c>
      <c r="X444" s="117">
        <v>0</v>
      </c>
      <c r="Y444" s="117">
        <v>0</v>
      </c>
      <c r="Z444" s="117">
        <v>0</v>
      </c>
      <c r="AA444" s="117">
        <v>0</v>
      </c>
      <c r="AB444" s="117">
        <v>0</v>
      </c>
      <c r="AC444" s="203">
        <v>0</v>
      </c>
      <c r="AE444" s="115">
        <v>57</v>
      </c>
      <c r="AF444" s="7">
        <v>1</v>
      </c>
      <c r="AG444" s="7">
        <v>51</v>
      </c>
      <c r="AH444" s="7">
        <v>0</v>
      </c>
      <c r="AI444" s="7">
        <v>4</v>
      </c>
      <c r="AJ444" s="7">
        <v>0</v>
      </c>
      <c r="AK444" s="7">
        <v>0</v>
      </c>
      <c r="AL444" s="7">
        <v>0</v>
      </c>
      <c r="AM444" s="7">
        <v>0</v>
      </c>
      <c r="AN444" s="7">
        <v>1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25</v>
      </c>
      <c r="D445" s="202">
        <v>0</v>
      </c>
      <c r="E445" s="117">
        <v>25</v>
      </c>
      <c r="F445" s="117">
        <v>0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24</v>
      </c>
      <c r="R445" s="202">
        <v>0</v>
      </c>
      <c r="S445" s="117">
        <v>24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49</v>
      </c>
      <c r="AF445" s="7">
        <v>0</v>
      </c>
      <c r="AG445" s="7">
        <v>49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26</v>
      </c>
      <c r="D446" s="202">
        <v>0</v>
      </c>
      <c r="E446" s="117">
        <v>26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31</v>
      </c>
      <c r="R446" s="202">
        <v>1</v>
      </c>
      <c r="S446" s="117">
        <v>30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57</v>
      </c>
      <c r="AF446" s="7">
        <v>1</v>
      </c>
      <c r="AG446" s="7">
        <v>56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19</v>
      </c>
      <c r="D447" s="202">
        <v>1</v>
      </c>
      <c r="E447" s="117">
        <v>15</v>
      </c>
      <c r="F447" s="117">
        <v>0</v>
      </c>
      <c r="G447" s="117">
        <v>3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22</v>
      </c>
      <c r="R447" s="202">
        <v>0</v>
      </c>
      <c r="S447" s="117">
        <v>22</v>
      </c>
      <c r="T447" s="117">
        <v>0</v>
      </c>
      <c r="U447" s="117">
        <v>0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41</v>
      </c>
      <c r="AF447" s="7">
        <v>1</v>
      </c>
      <c r="AG447" s="7">
        <v>37</v>
      </c>
      <c r="AH447" s="7">
        <v>0</v>
      </c>
      <c r="AI447" s="7">
        <v>3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15</v>
      </c>
      <c r="D448" s="204">
        <v>1</v>
      </c>
      <c r="E448" s="205">
        <v>14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12</v>
      </c>
      <c r="R448" s="204">
        <v>0</v>
      </c>
      <c r="S448" s="205">
        <v>12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27</v>
      </c>
      <c r="AF448" s="11">
        <v>1</v>
      </c>
      <c r="AG448" s="11">
        <v>26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57</v>
      </c>
      <c r="C449" s="274">
        <v>5443</v>
      </c>
      <c r="D449" s="275">
        <v>60</v>
      </c>
      <c r="E449" s="275">
        <v>4940</v>
      </c>
      <c r="F449" s="275">
        <v>11</v>
      </c>
      <c r="G449" s="275">
        <v>406</v>
      </c>
      <c r="H449" s="275">
        <v>6</v>
      </c>
      <c r="I449" s="275">
        <v>10</v>
      </c>
      <c r="J449" s="275">
        <v>3</v>
      </c>
      <c r="K449" s="275">
        <v>5</v>
      </c>
      <c r="L449" s="275">
        <v>1</v>
      </c>
      <c r="M449" s="275">
        <v>1</v>
      </c>
      <c r="N449" s="275">
        <v>0</v>
      </c>
      <c r="O449" s="276">
        <v>0</v>
      </c>
      <c r="P449" s="7"/>
      <c r="Q449" s="277">
        <v>4855</v>
      </c>
      <c r="R449" s="275">
        <v>52</v>
      </c>
      <c r="S449" s="275">
        <v>4443</v>
      </c>
      <c r="T449" s="275">
        <v>15</v>
      </c>
      <c r="U449" s="275">
        <v>311</v>
      </c>
      <c r="V449" s="275">
        <v>9</v>
      </c>
      <c r="W449" s="275">
        <v>18</v>
      </c>
      <c r="X449" s="275">
        <v>1</v>
      </c>
      <c r="Y449" s="275">
        <v>3</v>
      </c>
      <c r="Z449" s="275">
        <v>1</v>
      </c>
      <c r="AA449" s="275">
        <v>2</v>
      </c>
      <c r="AB449" s="275">
        <v>0</v>
      </c>
      <c r="AC449" s="276">
        <v>0</v>
      </c>
      <c r="AD449" s="7"/>
      <c r="AE449" s="277">
        <v>10298</v>
      </c>
      <c r="AF449" s="275">
        <v>112</v>
      </c>
      <c r="AG449" s="275">
        <v>9383</v>
      </c>
      <c r="AH449" s="275">
        <v>26</v>
      </c>
      <c r="AI449" s="275">
        <v>717</v>
      </c>
      <c r="AJ449" s="275">
        <v>15</v>
      </c>
      <c r="AK449" s="275">
        <v>28</v>
      </c>
      <c r="AL449" s="275">
        <v>4</v>
      </c>
      <c r="AM449" s="275">
        <v>8</v>
      </c>
      <c r="AN449" s="275">
        <v>2</v>
      </c>
      <c r="AO449" s="275">
        <v>3</v>
      </c>
      <c r="AP449" s="275">
        <v>0</v>
      </c>
      <c r="AQ449" s="276">
        <v>0</v>
      </c>
      <c r="AR449" s="9"/>
    </row>
    <row r="450" spans="1:44" x14ac:dyDescent="0.35">
      <c r="A450" s="133">
        <v>3</v>
      </c>
      <c r="B450" s="278" t="s">
        <v>58</v>
      </c>
      <c r="C450" s="279">
        <v>6398</v>
      </c>
      <c r="D450" s="280">
        <v>78</v>
      </c>
      <c r="E450" s="280">
        <v>5834</v>
      </c>
      <c r="F450" s="280">
        <v>12</v>
      </c>
      <c r="G450" s="280">
        <v>445</v>
      </c>
      <c r="H450" s="280">
        <v>7</v>
      </c>
      <c r="I450" s="280">
        <v>10</v>
      </c>
      <c r="J450" s="280">
        <v>3</v>
      </c>
      <c r="K450" s="280">
        <v>6</v>
      </c>
      <c r="L450" s="280">
        <v>2</v>
      </c>
      <c r="M450" s="280">
        <v>1</v>
      </c>
      <c r="N450" s="280">
        <v>0</v>
      </c>
      <c r="O450" s="281">
        <v>0</v>
      </c>
      <c r="P450" s="7"/>
      <c r="Q450" s="282">
        <v>5692</v>
      </c>
      <c r="R450" s="280">
        <v>62</v>
      </c>
      <c r="S450" s="280">
        <v>5232</v>
      </c>
      <c r="T450" s="280">
        <v>16</v>
      </c>
      <c r="U450" s="280">
        <v>338</v>
      </c>
      <c r="V450" s="280">
        <v>14</v>
      </c>
      <c r="W450" s="280">
        <v>21</v>
      </c>
      <c r="X450" s="280">
        <v>1</v>
      </c>
      <c r="Y450" s="280">
        <v>3</v>
      </c>
      <c r="Z450" s="280">
        <v>2</v>
      </c>
      <c r="AA450" s="280">
        <v>3</v>
      </c>
      <c r="AB450" s="280">
        <v>0</v>
      </c>
      <c r="AC450" s="281">
        <v>0</v>
      </c>
      <c r="AD450" s="7"/>
      <c r="AE450" s="282">
        <v>12090</v>
      </c>
      <c r="AF450" s="280">
        <v>140</v>
      </c>
      <c r="AG450" s="280">
        <v>11066</v>
      </c>
      <c r="AH450" s="280">
        <v>28</v>
      </c>
      <c r="AI450" s="280">
        <v>783</v>
      </c>
      <c r="AJ450" s="280">
        <v>21</v>
      </c>
      <c r="AK450" s="280">
        <v>31</v>
      </c>
      <c r="AL450" s="280">
        <v>4</v>
      </c>
      <c r="AM450" s="280">
        <v>9</v>
      </c>
      <c r="AN450" s="280">
        <v>4</v>
      </c>
      <c r="AO450" s="280">
        <v>4</v>
      </c>
      <c r="AP450" s="280">
        <v>0</v>
      </c>
      <c r="AQ450" s="281">
        <v>0</v>
      </c>
      <c r="AR450" s="9"/>
    </row>
    <row r="451" spans="1:44" x14ac:dyDescent="0.35">
      <c r="A451" s="133">
        <v>3</v>
      </c>
      <c r="B451" s="283" t="s">
        <v>59</v>
      </c>
      <c r="C451" s="284">
        <v>6612</v>
      </c>
      <c r="D451" s="285">
        <v>84</v>
      </c>
      <c r="E451" s="285">
        <v>6033</v>
      </c>
      <c r="F451" s="285">
        <v>12</v>
      </c>
      <c r="G451" s="285">
        <v>453</v>
      </c>
      <c r="H451" s="285">
        <v>7</v>
      </c>
      <c r="I451" s="285">
        <v>10</v>
      </c>
      <c r="J451" s="285">
        <v>3</v>
      </c>
      <c r="K451" s="285">
        <v>6</v>
      </c>
      <c r="L451" s="285">
        <v>3</v>
      </c>
      <c r="M451" s="285">
        <v>1</v>
      </c>
      <c r="N451" s="285">
        <v>0</v>
      </c>
      <c r="O451" s="286">
        <v>0</v>
      </c>
      <c r="P451" s="7"/>
      <c r="Q451" s="287">
        <v>5980</v>
      </c>
      <c r="R451" s="285">
        <v>65</v>
      </c>
      <c r="S451" s="285">
        <v>5511</v>
      </c>
      <c r="T451" s="285">
        <v>16</v>
      </c>
      <c r="U451" s="285">
        <v>344</v>
      </c>
      <c r="V451" s="285">
        <v>14</v>
      </c>
      <c r="W451" s="285">
        <v>21</v>
      </c>
      <c r="X451" s="285">
        <v>1</v>
      </c>
      <c r="Y451" s="285">
        <v>3</v>
      </c>
      <c r="Z451" s="285">
        <v>2</v>
      </c>
      <c r="AA451" s="285">
        <v>3</v>
      </c>
      <c r="AB451" s="285">
        <v>0</v>
      </c>
      <c r="AC451" s="286">
        <v>0</v>
      </c>
      <c r="AD451" s="7"/>
      <c r="AE451" s="287">
        <v>12592</v>
      </c>
      <c r="AF451" s="285">
        <v>149</v>
      </c>
      <c r="AG451" s="285">
        <v>11544</v>
      </c>
      <c r="AH451" s="285">
        <v>28</v>
      </c>
      <c r="AI451" s="285">
        <v>797</v>
      </c>
      <c r="AJ451" s="285">
        <v>21</v>
      </c>
      <c r="AK451" s="285">
        <v>31</v>
      </c>
      <c r="AL451" s="285">
        <v>4</v>
      </c>
      <c r="AM451" s="285">
        <v>9</v>
      </c>
      <c r="AN451" s="285">
        <v>5</v>
      </c>
      <c r="AO451" s="285">
        <v>4</v>
      </c>
      <c r="AP451" s="285">
        <v>0</v>
      </c>
      <c r="AQ451" s="286">
        <v>0</v>
      </c>
      <c r="AR451" s="9"/>
    </row>
    <row r="452" spans="1:44" x14ac:dyDescent="0.35">
      <c r="A452" s="133">
        <v>3</v>
      </c>
      <c r="B452" s="288" t="s">
        <v>60</v>
      </c>
      <c r="C452" s="289">
        <v>6770</v>
      </c>
      <c r="D452" s="290">
        <v>86</v>
      </c>
      <c r="E452" s="290">
        <v>6179</v>
      </c>
      <c r="F452" s="290">
        <v>12</v>
      </c>
      <c r="G452" s="290">
        <v>462</v>
      </c>
      <c r="H452" s="290">
        <v>8</v>
      </c>
      <c r="I452" s="290">
        <v>10</v>
      </c>
      <c r="J452" s="290">
        <v>3</v>
      </c>
      <c r="K452" s="290">
        <v>6</v>
      </c>
      <c r="L452" s="290">
        <v>3</v>
      </c>
      <c r="M452" s="290">
        <v>1</v>
      </c>
      <c r="N452" s="290">
        <v>0</v>
      </c>
      <c r="O452" s="291">
        <v>0</v>
      </c>
      <c r="P452" s="7"/>
      <c r="Q452" s="292">
        <v>6117</v>
      </c>
      <c r="R452" s="290">
        <v>65</v>
      </c>
      <c r="S452" s="290">
        <v>5640</v>
      </c>
      <c r="T452" s="290">
        <v>16</v>
      </c>
      <c r="U452" s="290">
        <v>352</v>
      </c>
      <c r="V452" s="290">
        <v>14</v>
      </c>
      <c r="W452" s="290">
        <v>21</v>
      </c>
      <c r="X452" s="290">
        <v>1</v>
      </c>
      <c r="Y452" s="290">
        <v>3</v>
      </c>
      <c r="Z452" s="290">
        <v>2</v>
      </c>
      <c r="AA452" s="290">
        <v>3</v>
      </c>
      <c r="AB452" s="290">
        <v>0</v>
      </c>
      <c r="AC452" s="291">
        <v>0</v>
      </c>
      <c r="AD452" s="7"/>
      <c r="AE452" s="292">
        <v>12887</v>
      </c>
      <c r="AF452" s="290">
        <v>151</v>
      </c>
      <c r="AG452" s="290">
        <v>11819</v>
      </c>
      <c r="AH452" s="290">
        <v>28</v>
      </c>
      <c r="AI452" s="290">
        <v>814</v>
      </c>
      <c r="AJ452" s="290">
        <v>22</v>
      </c>
      <c r="AK452" s="290">
        <v>31</v>
      </c>
      <c r="AL452" s="290">
        <v>4</v>
      </c>
      <c r="AM452" s="290">
        <v>9</v>
      </c>
      <c r="AN452" s="290">
        <v>5</v>
      </c>
      <c r="AO452" s="290">
        <v>4</v>
      </c>
      <c r="AP452" s="290">
        <v>0</v>
      </c>
      <c r="AQ452" s="291">
        <v>0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64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11</v>
      </c>
      <c r="D455" s="200">
        <v>1</v>
      </c>
      <c r="E455" s="112">
        <v>10</v>
      </c>
      <c r="F455" s="112">
        <v>0</v>
      </c>
      <c r="G455" s="112">
        <v>0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16</v>
      </c>
      <c r="R455" s="200">
        <v>0</v>
      </c>
      <c r="S455" s="112">
        <v>15</v>
      </c>
      <c r="T455" s="112">
        <v>0</v>
      </c>
      <c r="U455" s="112">
        <v>1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27</v>
      </c>
      <c r="AF455" s="112">
        <v>1</v>
      </c>
      <c r="AG455" s="113">
        <v>25</v>
      </c>
      <c r="AH455" s="113">
        <v>0</v>
      </c>
      <c r="AI455" s="113">
        <v>1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9</v>
      </c>
      <c r="D456" s="202">
        <v>0</v>
      </c>
      <c r="E456" s="117">
        <v>8</v>
      </c>
      <c r="F456" s="117">
        <v>0</v>
      </c>
      <c r="G456" s="117">
        <v>1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11</v>
      </c>
      <c r="R456" s="202">
        <v>0</v>
      </c>
      <c r="S456" s="117">
        <v>9</v>
      </c>
      <c r="T456" s="117">
        <v>0</v>
      </c>
      <c r="U456" s="117">
        <v>2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20</v>
      </c>
      <c r="AF456" s="7">
        <v>0</v>
      </c>
      <c r="AG456" s="7">
        <v>17</v>
      </c>
      <c r="AH456" s="7">
        <v>0</v>
      </c>
      <c r="AI456" s="7">
        <v>3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10</v>
      </c>
      <c r="D457" s="202">
        <v>0</v>
      </c>
      <c r="E457" s="117">
        <v>9</v>
      </c>
      <c r="F457" s="117">
        <v>0</v>
      </c>
      <c r="G457" s="117">
        <v>1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12</v>
      </c>
      <c r="R457" s="202">
        <v>0</v>
      </c>
      <c r="S457" s="117">
        <v>11</v>
      </c>
      <c r="T457" s="117">
        <v>0</v>
      </c>
      <c r="U457" s="117">
        <v>1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22</v>
      </c>
      <c r="AF457" s="7">
        <v>0</v>
      </c>
      <c r="AG457" s="7">
        <v>20</v>
      </c>
      <c r="AH457" s="7">
        <v>0</v>
      </c>
      <c r="AI457" s="7">
        <v>2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8</v>
      </c>
      <c r="D458" s="202">
        <v>0</v>
      </c>
      <c r="E458" s="117">
        <v>8</v>
      </c>
      <c r="F458" s="117">
        <v>0</v>
      </c>
      <c r="G458" s="117">
        <v>0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10</v>
      </c>
      <c r="R458" s="202">
        <v>0</v>
      </c>
      <c r="S458" s="117">
        <v>9</v>
      </c>
      <c r="T458" s="117">
        <v>0</v>
      </c>
      <c r="U458" s="117">
        <v>1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18</v>
      </c>
      <c r="AF458" s="7">
        <v>0</v>
      </c>
      <c r="AG458" s="7">
        <v>17</v>
      </c>
      <c r="AH458" s="7">
        <v>0</v>
      </c>
      <c r="AI458" s="7">
        <v>1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9</v>
      </c>
      <c r="D459" s="202">
        <v>1</v>
      </c>
      <c r="E459" s="117">
        <v>8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1</v>
      </c>
      <c r="R459" s="202">
        <v>0</v>
      </c>
      <c r="S459" s="117">
        <v>1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10</v>
      </c>
      <c r="AF459" s="7">
        <v>1</v>
      </c>
      <c r="AG459" s="7">
        <v>9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9</v>
      </c>
      <c r="D460" s="202">
        <v>0</v>
      </c>
      <c r="E460" s="117">
        <v>9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8</v>
      </c>
      <c r="R460" s="202">
        <v>0</v>
      </c>
      <c r="S460" s="117">
        <v>8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17</v>
      </c>
      <c r="AF460" s="7">
        <v>0</v>
      </c>
      <c r="AG460" s="7">
        <v>17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5</v>
      </c>
      <c r="D461" s="202">
        <v>0</v>
      </c>
      <c r="E461" s="117">
        <v>4</v>
      </c>
      <c r="F461" s="117">
        <v>0</v>
      </c>
      <c r="G461" s="117">
        <v>1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4</v>
      </c>
      <c r="R461" s="202">
        <v>0</v>
      </c>
      <c r="S461" s="117">
        <v>4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9</v>
      </c>
      <c r="AF461" s="7">
        <v>0</v>
      </c>
      <c r="AG461" s="7">
        <v>8</v>
      </c>
      <c r="AH461" s="7">
        <v>0</v>
      </c>
      <c r="AI461" s="7">
        <v>1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3</v>
      </c>
      <c r="D462" s="202">
        <v>0</v>
      </c>
      <c r="E462" s="117">
        <v>3</v>
      </c>
      <c r="F462" s="117">
        <v>0</v>
      </c>
      <c r="G462" s="117">
        <v>0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5</v>
      </c>
      <c r="R462" s="202">
        <v>0</v>
      </c>
      <c r="S462" s="117">
        <v>4</v>
      </c>
      <c r="T462" s="117">
        <v>0</v>
      </c>
      <c r="U462" s="117">
        <v>1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8</v>
      </c>
      <c r="AF462" s="7">
        <v>0</v>
      </c>
      <c r="AG462" s="7">
        <v>7</v>
      </c>
      <c r="AH462" s="7">
        <v>0</v>
      </c>
      <c r="AI462" s="7">
        <v>1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2</v>
      </c>
      <c r="D463" s="202">
        <v>0</v>
      </c>
      <c r="E463" s="117">
        <v>2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2</v>
      </c>
      <c r="R463" s="202">
        <v>0</v>
      </c>
      <c r="S463" s="117">
        <v>2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4</v>
      </c>
      <c r="AF463" s="7">
        <v>0</v>
      </c>
      <c r="AG463" s="7">
        <v>4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3</v>
      </c>
      <c r="D464" s="202">
        <v>0</v>
      </c>
      <c r="E464" s="117">
        <v>3</v>
      </c>
      <c r="F464" s="117">
        <v>0</v>
      </c>
      <c r="G464" s="117">
        <v>0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1</v>
      </c>
      <c r="R464" s="202">
        <v>0</v>
      </c>
      <c r="S464" s="117">
        <v>0</v>
      </c>
      <c r="T464" s="117">
        <v>0</v>
      </c>
      <c r="U464" s="117">
        <v>1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4</v>
      </c>
      <c r="AF464" s="7">
        <v>0</v>
      </c>
      <c r="AG464" s="7">
        <v>3</v>
      </c>
      <c r="AH464" s="7">
        <v>0</v>
      </c>
      <c r="AI464" s="7">
        <v>1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0</v>
      </c>
      <c r="D465" s="202">
        <v>0</v>
      </c>
      <c r="E465" s="117">
        <v>0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1</v>
      </c>
      <c r="R465" s="202">
        <v>0</v>
      </c>
      <c r="S465" s="117">
        <v>1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1</v>
      </c>
      <c r="AF465" s="7">
        <v>0</v>
      </c>
      <c r="AG465" s="7">
        <v>1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2</v>
      </c>
      <c r="D466" s="202">
        <v>0</v>
      </c>
      <c r="E466" s="117">
        <v>2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3</v>
      </c>
      <c r="R466" s="202">
        <v>0</v>
      </c>
      <c r="S466" s="117">
        <v>3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5</v>
      </c>
      <c r="AF466" s="7">
        <v>0</v>
      </c>
      <c r="AG466" s="7">
        <v>5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1</v>
      </c>
      <c r="D467" s="202">
        <v>1</v>
      </c>
      <c r="E467" s="117">
        <v>0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2</v>
      </c>
      <c r="R467" s="202">
        <v>0</v>
      </c>
      <c r="S467" s="117">
        <v>2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3</v>
      </c>
      <c r="AF467" s="7">
        <v>1</v>
      </c>
      <c r="AG467" s="7">
        <v>2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3</v>
      </c>
      <c r="D468" s="202">
        <v>0</v>
      </c>
      <c r="E468" s="117">
        <v>3</v>
      </c>
      <c r="F468" s="117">
        <v>0</v>
      </c>
      <c r="G468" s="117">
        <v>0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1</v>
      </c>
      <c r="R468" s="202">
        <v>0</v>
      </c>
      <c r="S468" s="117">
        <v>1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4</v>
      </c>
      <c r="AF468" s="7">
        <v>0</v>
      </c>
      <c r="AG468" s="7">
        <v>4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3</v>
      </c>
      <c r="D469" s="202">
        <v>0</v>
      </c>
      <c r="E469" s="117">
        <v>3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2</v>
      </c>
      <c r="R469" s="202">
        <v>0</v>
      </c>
      <c r="S469" s="117">
        <v>2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5</v>
      </c>
      <c r="AF469" s="7">
        <v>0</v>
      </c>
      <c r="AG469" s="7">
        <v>5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2</v>
      </c>
      <c r="D470" s="202">
        <v>0</v>
      </c>
      <c r="E470" s="117">
        <v>2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0</v>
      </c>
      <c r="R470" s="202">
        <v>0</v>
      </c>
      <c r="S470" s="117">
        <v>0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2</v>
      </c>
      <c r="AF470" s="7">
        <v>0</v>
      </c>
      <c r="AG470" s="7">
        <v>2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2</v>
      </c>
      <c r="D471" s="202">
        <v>0</v>
      </c>
      <c r="E471" s="117">
        <v>2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3</v>
      </c>
      <c r="R471" s="202">
        <v>0</v>
      </c>
      <c r="S471" s="117">
        <v>3</v>
      </c>
      <c r="T471" s="117">
        <v>0</v>
      </c>
      <c r="U471" s="117">
        <v>0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5</v>
      </c>
      <c r="AF471" s="7">
        <v>0</v>
      </c>
      <c r="AG471" s="7">
        <v>5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3</v>
      </c>
      <c r="D472" s="202">
        <v>0</v>
      </c>
      <c r="E472" s="117">
        <v>2</v>
      </c>
      <c r="F472" s="117">
        <v>0</v>
      </c>
      <c r="G472" s="117">
        <v>1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3</v>
      </c>
      <c r="R472" s="202">
        <v>0</v>
      </c>
      <c r="S472" s="117">
        <v>3</v>
      </c>
      <c r="T472" s="117">
        <v>0</v>
      </c>
      <c r="U472" s="117">
        <v>0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6</v>
      </c>
      <c r="AF472" s="7">
        <v>0</v>
      </c>
      <c r="AG472" s="7">
        <v>5</v>
      </c>
      <c r="AH472" s="7">
        <v>0</v>
      </c>
      <c r="AI472" s="7">
        <v>1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9</v>
      </c>
      <c r="D473" s="202">
        <v>0</v>
      </c>
      <c r="E473" s="117">
        <v>8</v>
      </c>
      <c r="F473" s="117">
        <v>0</v>
      </c>
      <c r="G473" s="117">
        <v>1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3</v>
      </c>
      <c r="R473" s="202">
        <v>0</v>
      </c>
      <c r="S473" s="117">
        <v>3</v>
      </c>
      <c r="T473" s="117">
        <v>0</v>
      </c>
      <c r="U473" s="117">
        <v>0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12</v>
      </c>
      <c r="AF473" s="7">
        <v>0</v>
      </c>
      <c r="AG473" s="7">
        <v>11</v>
      </c>
      <c r="AH473" s="7">
        <v>0</v>
      </c>
      <c r="AI473" s="7">
        <v>1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4</v>
      </c>
      <c r="D474" s="202">
        <v>0</v>
      </c>
      <c r="E474" s="117">
        <v>4</v>
      </c>
      <c r="F474" s="117">
        <v>0</v>
      </c>
      <c r="G474" s="117">
        <v>0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6</v>
      </c>
      <c r="R474" s="202">
        <v>0</v>
      </c>
      <c r="S474" s="117">
        <v>5</v>
      </c>
      <c r="T474" s="117">
        <v>0</v>
      </c>
      <c r="U474" s="117">
        <v>1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10</v>
      </c>
      <c r="AF474" s="7">
        <v>0</v>
      </c>
      <c r="AG474" s="7">
        <v>9</v>
      </c>
      <c r="AH474" s="7">
        <v>0</v>
      </c>
      <c r="AI474" s="7">
        <v>1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7</v>
      </c>
      <c r="D475" s="202">
        <v>0</v>
      </c>
      <c r="E475" s="117">
        <v>5</v>
      </c>
      <c r="F475" s="117">
        <v>0</v>
      </c>
      <c r="G475" s="117">
        <v>2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5</v>
      </c>
      <c r="R475" s="202">
        <v>0</v>
      </c>
      <c r="S475" s="117">
        <v>5</v>
      </c>
      <c r="T475" s="117">
        <v>0</v>
      </c>
      <c r="U475" s="117">
        <v>0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12</v>
      </c>
      <c r="AF475" s="7">
        <v>0</v>
      </c>
      <c r="AG475" s="7">
        <v>10</v>
      </c>
      <c r="AH475" s="7">
        <v>0</v>
      </c>
      <c r="AI475" s="7">
        <v>2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9</v>
      </c>
      <c r="D476" s="202">
        <v>0</v>
      </c>
      <c r="E476" s="117">
        <v>9</v>
      </c>
      <c r="F476" s="117">
        <v>0</v>
      </c>
      <c r="G476" s="117">
        <v>0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6</v>
      </c>
      <c r="R476" s="202">
        <v>0</v>
      </c>
      <c r="S476" s="117">
        <v>5</v>
      </c>
      <c r="T476" s="117">
        <v>0</v>
      </c>
      <c r="U476" s="117">
        <v>1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15</v>
      </c>
      <c r="AF476" s="7">
        <v>0</v>
      </c>
      <c r="AG476" s="7">
        <v>14</v>
      </c>
      <c r="AH476" s="7">
        <v>0</v>
      </c>
      <c r="AI476" s="7">
        <v>1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15</v>
      </c>
      <c r="D477" s="202">
        <v>0</v>
      </c>
      <c r="E477" s="117">
        <v>15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8</v>
      </c>
      <c r="R477" s="202">
        <v>0</v>
      </c>
      <c r="S477" s="117">
        <v>8</v>
      </c>
      <c r="T477" s="117">
        <v>0</v>
      </c>
      <c r="U477" s="117">
        <v>0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23</v>
      </c>
      <c r="AF477" s="7">
        <v>0</v>
      </c>
      <c r="AG477" s="7">
        <v>23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25</v>
      </c>
      <c r="D478" s="202">
        <v>2</v>
      </c>
      <c r="E478" s="117">
        <v>21</v>
      </c>
      <c r="F478" s="117">
        <v>0</v>
      </c>
      <c r="G478" s="117">
        <v>2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4</v>
      </c>
      <c r="R478" s="202">
        <v>0</v>
      </c>
      <c r="S478" s="117">
        <v>3</v>
      </c>
      <c r="T478" s="117">
        <v>0</v>
      </c>
      <c r="U478" s="117">
        <v>1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29</v>
      </c>
      <c r="AF478" s="7">
        <v>2</v>
      </c>
      <c r="AG478" s="7">
        <v>24</v>
      </c>
      <c r="AH478" s="7">
        <v>0</v>
      </c>
      <c r="AI478" s="7">
        <v>3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26</v>
      </c>
      <c r="D479" s="202">
        <v>0</v>
      </c>
      <c r="E479" s="117">
        <v>23</v>
      </c>
      <c r="F479" s="117">
        <v>0</v>
      </c>
      <c r="G479" s="117">
        <v>3</v>
      </c>
      <c r="H479" s="117">
        <v>0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10</v>
      </c>
      <c r="R479" s="202">
        <v>0</v>
      </c>
      <c r="S479" s="117">
        <v>10</v>
      </c>
      <c r="T479" s="117">
        <v>0</v>
      </c>
      <c r="U479" s="117">
        <v>0</v>
      </c>
      <c r="V479" s="117">
        <v>0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36</v>
      </c>
      <c r="AF479" s="117">
        <v>0</v>
      </c>
      <c r="AG479" s="7">
        <v>33</v>
      </c>
      <c r="AH479" s="7">
        <v>0</v>
      </c>
      <c r="AI479" s="7">
        <v>3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51</v>
      </c>
      <c r="D480" s="202">
        <v>1</v>
      </c>
      <c r="E480" s="117">
        <v>49</v>
      </c>
      <c r="F480" s="117">
        <v>0</v>
      </c>
      <c r="G480" s="117">
        <v>1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21</v>
      </c>
      <c r="R480" s="202">
        <v>0</v>
      </c>
      <c r="S480" s="117">
        <v>19</v>
      </c>
      <c r="T480" s="117">
        <v>0</v>
      </c>
      <c r="U480" s="117">
        <v>2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72</v>
      </c>
      <c r="AF480" s="7">
        <v>1</v>
      </c>
      <c r="AG480" s="7">
        <v>68</v>
      </c>
      <c r="AH480" s="7">
        <v>0</v>
      </c>
      <c r="AI480" s="7">
        <v>3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72</v>
      </c>
      <c r="D481" s="202">
        <v>3</v>
      </c>
      <c r="E481" s="117">
        <v>66</v>
      </c>
      <c r="F481" s="117">
        <v>0</v>
      </c>
      <c r="G481" s="117">
        <v>3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13</v>
      </c>
      <c r="R481" s="202">
        <v>1</v>
      </c>
      <c r="S481" s="117">
        <v>11</v>
      </c>
      <c r="T481" s="117">
        <v>0</v>
      </c>
      <c r="U481" s="117">
        <v>1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85</v>
      </c>
      <c r="AF481" s="7">
        <v>4</v>
      </c>
      <c r="AG481" s="7">
        <v>77</v>
      </c>
      <c r="AH481" s="7">
        <v>0</v>
      </c>
      <c r="AI481" s="7">
        <v>4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95</v>
      </c>
      <c r="D482" s="202">
        <v>1</v>
      </c>
      <c r="E482" s="117">
        <v>91</v>
      </c>
      <c r="F482" s="117">
        <v>0</v>
      </c>
      <c r="G482" s="117">
        <v>3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27</v>
      </c>
      <c r="R482" s="202">
        <v>0</v>
      </c>
      <c r="S482" s="117">
        <v>24</v>
      </c>
      <c r="T482" s="117">
        <v>0</v>
      </c>
      <c r="U482" s="117">
        <v>3</v>
      </c>
      <c r="V482" s="117">
        <v>0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122</v>
      </c>
      <c r="AF482" s="7">
        <v>1</v>
      </c>
      <c r="AG482" s="7">
        <v>115</v>
      </c>
      <c r="AH482" s="7">
        <v>0</v>
      </c>
      <c r="AI482" s="7">
        <v>6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125</v>
      </c>
      <c r="D483" s="202">
        <v>1</v>
      </c>
      <c r="E483" s="117">
        <v>121</v>
      </c>
      <c r="F483" s="117">
        <v>0</v>
      </c>
      <c r="G483" s="117">
        <v>3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27</v>
      </c>
      <c r="R483" s="202">
        <v>0</v>
      </c>
      <c r="S483" s="117">
        <v>25</v>
      </c>
      <c r="T483" s="117">
        <v>0</v>
      </c>
      <c r="U483" s="117">
        <v>1</v>
      </c>
      <c r="V483" s="117">
        <v>0</v>
      </c>
      <c r="W483" s="117">
        <v>1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152</v>
      </c>
      <c r="AF483" s="7">
        <v>1</v>
      </c>
      <c r="AG483" s="7">
        <v>146</v>
      </c>
      <c r="AH483" s="7">
        <v>0</v>
      </c>
      <c r="AI483" s="7">
        <v>4</v>
      </c>
      <c r="AJ483" s="7">
        <v>0</v>
      </c>
      <c r="AK483" s="7">
        <v>1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153</v>
      </c>
      <c r="D484" s="202">
        <v>2</v>
      </c>
      <c r="E484" s="117">
        <v>137</v>
      </c>
      <c r="F484" s="117">
        <v>0</v>
      </c>
      <c r="G484" s="117">
        <v>12</v>
      </c>
      <c r="H484" s="117">
        <v>1</v>
      </c>
      <c r="I484" s="117">
        <v>1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49</v>
      </c>
      <c r="R484" s="202">
        <v>2</v>
      </c>
      <c r="S484" s="117">
        <v>41</v>
      </c>
      <c r="T484" s="117">
        <v>0</v>
      </c>
      <c r="U484" s="117">
        <v>6</v>
      </c>
      <c r="V484" s="117">
        <v>0</v>
      </c>
      <c r="W484" s="117">
        <v>0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202</v>
      </c>
      <c r="AF484" s="7">
        <v>4</v>
      </c>
      <c r="AG484" s="7">
        <v>178</v>
      </c>
      <c r="AH484" s="7">
        <v>0</v>
      </c>
      <c r="AI484" s="7">
        <v>18</v>
      </c>
      <c r="AJ484" s="7">
        <v>1</v>
      </c>
      <c r="AK484" s="7">
        <v>1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161</v>
      </c>
      <c r="D485" s="202">
        <v>6</v>
      </c>
      <c r="E485" s="117">
        <v>144</v>
      </c>
      <c r="F485" s="117">
        <v>0</v>
      </c>
      <c r="G485" s="117">
        <v>10</v>
      </c>
      <c r="H485" s="117">
        <v>0</v>
      </c>
      <c r="I485" s="117">
        <v>0</v>
      </c>
      <c r="J485" s="117">
        <v>0</v>
      </c>
      <c r="K485" s="117">
        <v>1</v>
      </c>
      <c r="L485" s="117">
        <v>0</v>
      </c>
      <c r="M485" s="117">
        <v>0</v>
      </c>
      <c r="N485" s="117">
        <v>0</v>
      </c>
      <c r="O485" s="203">
        <v>0</v>
      </c>
      <c r="Q485" s="115">
        <v>57</v>
      </c>
      <c r="R485" s="202">
        <v>0</v>
      </c>
      <c r="S485" s="117">
        <v>51</v>
      </c>
      <c r="T485" s="117">
        <v>0</v>
      </c>
      <c r="U485" s="117">
        <v>6</v>
      </c>
      <c r="V485" s="117">
        <v>0</v>
      </c>
      <c r="W485" s="117">
        <v>0</v>
      </c>
      <c r="X485" s="117">
        <v>0</v>
      </c>
      <c r="Y485" s="117">
        <v>0</v>
      </c>
      <c r="Z485" s="117">
        <v>0</v>
      </c>
      <c r="AA485" s="117">
        <v>0</v>
      </c>
      <c r="AB485" s="117">
        <v>0</v>
      </c>
      <c r="AC485" s="203">
        <v>0</v>
      </c>
      <c r="AE485" s="115">
        <v>218</v>
      </c>
      <c r="AF485" s="7">
        <v>6</v>
      </c>
      <c r="AG485" s="7">
        <v>195</v>
      </c>
      <c r="AH485" s="7">
        <v>0</v>
      </c>
      <c r="AI485" s="7">
        <v>16</v>
      </c>
      <c r="AJ485" s="7">
        <v>0</v>
      </c>
      <c r="AK485" s="7">
        <v>0</v>
      </c>
      <c r="AL485" s="7">
        <v>0</v>
      </c>
      <c r="AM485" s="7">
        <v>1</v>
      </c>
      <c r="AN485" s="7">
        <v>0</v>
      </c>
      <c r="AO485" s="7">
        <v>0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148</v>
      </c>
      <c r="D486" s="202">
        <v>8</v>
      </c>
      <c r="E486" s="117">
        <v>133</v>
      </c>
      <c r="F486" s="117">
        <v>1</v>
      </c>
      <c r="G486" s="117">
        <v>6</v>
      </c>
      <c r="H486" s="117">
        <v>0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83</v>
      </c>
      <c r="R486" s="202">
        <v>2</v>
      </c>
      <c r="S486" s="117">
        <v>77</v>
      </c>
      <c r="T486" s="117">
        <v>0</v>
      </c>
      <c r="U486" s="117">
        <v>4</v>
      </c>
      <c r="V486" s="117">
        <v>0</v>
      </c>
      <c r="W486" s="117">
        <v>0</v>
      </c>
      <c r="X486" s="117">
        <v>0</v>
      </c>
      <c r="Y486" s="117">
        <v>0</v>
      </c>
      <c r="Z486" s="117">
        <v>0</v>
      </c>
      <c r="AA486" s="117">
        <v>0</v>
      </c>
      <c r="AB486" s="117">
        <v>0</v>
      </c>
      <c r="AC486" s="203">
        <v>0</v>
      </c>
      <c r="AE486" s="115">
        <v>231</v>
      </c>
      <c r="AF486" s="7">
        <v>10</v>
      </c>
      <c r="AG486" s="7">
        <v>210</v>
      </c>
      <c r="AH486" s="7">
        <v>1</v>
      </c>
      <c r="AI486" s="7">
        <v>10</v>
      </c>
      <c r="AJ486" s="7">
        <v>0</v>
      </c>
      <c r="AK486" s="7">
        <v>0</v>
      </c>
      <c r="AL486" s="7">
        <v>0</v>
      </c>
      <c r="AM486" s="7">
        <v>0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98</v>
      </c>
      <c r="D487" s="202">
        <v>1</v>
      </c>
      <c r="E487" s="117">
        <v>92</v>
      </c>
      <c r="F487" s="117">
        <v>0</v>
      </c>
      <c r="G487" s="117">
        <v>4</v>
      </c>
      <c r="H487" s="117">
        <v>1</v>
      </c>
      <c r="I487" s="117">
        <v>0</v>
      </c>
      <c r="J487" s="117">
        <v>0</v>
      </c>
      <c r="K487" s="117">
        <v>0</v>
      </c>
      <c r="L487" s="117">
        <v>0</v>
      </c>
      <c r="M487" s="117">
        <v>0</v>
      </c>
      <c r="N487" s="117">
        <v>0</v>
      </c>
      <c r="O487" s="203">
        <v>0</v>
      </c>
      <c r="Q487" s="115">
        <v>82</v>
      </c>
      <c r="R487" s="202">
        <v>1</v>
      </c>
      <c r="S487" s="117">
        <v>80</v>
      </c>
      <c r="T487" s="117">
        <v>0</v>
      </c>
      <c r="U487" s="117">
        <v>1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180</v>
      </c>
      <c r="AF487" s="7">
        <v>2</v>
      </c>
      <c r="AG487" s="7">
        <v>172</v>
      </c>
      <c r="AH487" s="7">
        <v>0</v>
      </c>
      <c r="AI487" s="7">
        <v>5</v>
      </c>
      <c r="AJ487" s="7">
        <v>1</v>
      </c>
      <c r="AK487" s="7">
        <v>0</v>
      </c>
      <c r="AL487" s="7">
        <v>0</v>
      </c>
      <c r="AM487" s="7">
        <v>0</v>
      </c>
      <c r="AN487" s="7">
        <v>0</v>
      </c>
      <c r="AO487" s="7">
        <v>0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91</v>
      </c>
      <c r="D488" s="202">
        <v>4</v>
      </c>
      <c r="E488" s="117">
        <v>82</v>
      </c>
      <c r="F488" s="117">
        <v>1</v>
      </c>
      <c r="G488" s="117">
        <v>4</v>
      </c>
      <c r="H488" s="117">
        <v>0</v>
      </c>
      <c r="I488" s="117">
        <v>0</v>
      </c>
      <c r="J488" s="117">
        <v>0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107</v>
      </c>
      <c r="R488" s="202">
        <v>1</v>
      </c>
      <c r="S488" s="117">
        <v>102</v>
      </c>
      <c r="T488" s="117">
        <v>0</v>
      </c>
      <c r="U488" s="117">
        <v>4</v>
      </c>
      <c r="V488" s="117">
        <v>0</v>
      </c>
      <c r="W488" s="117">
        <v>0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198</v>
      </c>
      <c r="AF488" s="7">
        <v>5</v>
      </c>
      <c r="AG488" s="7">
        <v>184</v>
      </c>
      <c r="AH488" s="7">
        <v>1</v>
      </c>
      <c r="AI488" s="7">
        <v>8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96</v>
      </c>
      <c r="D489" s="202">
        <v>4</v>
      </c>
      <c r="E489" s="117">
        <v>85</v>
      </c>
      <c r="F489" s="117">
        <v>0</v>
      </c>
      <c r="G489" s="117">
        <v>7</v>
      </c>
      <c r="H489" s="117">
        <v>0</v>
      </c>
      <c r="I489" s="117">
        <v>0</v>
      </c>
      <c r="J489" s="117">
        <v>0</v>
      </c>
      <c r="K489" s="117">
        <v>0</v>
      </c>
      <c r="L489" s="117">
        <v>0</v>
      </c>
      <c r="M489" s="117">
        <v>0</v>
      </c>
      <c r="N489" s="117">
        <v>0</v>
      </c>
      <c r="O489" s="203">
        <v>0</v>
      </c>
      <c r="Q489" s="115">
        <v>104</v>
      </c>
      <c r="R489" s="202">
        <v>0</v>
      </c>
      <c r="S489" s="117">
        <v>99</v>
      </c>
      <c r="T489" s="117">
        <v>0</v>
      </c>
      <c r="U489" s="117">
        <v>5</v>
      </c>
      <c r="V489" s="117">
        <v>0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200</v>
      </c>
      <c r="AF489" s="7">
        <v>4</v>
      </c>
      <c r="AG489" s="7">
        <v>184</v>
      </c>
      <c r="AH489" s="7">
        <v>0</v>
      </c>
      <c r="AI489" s="7">
        <v>12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151</v>
      </c>
      <c r="D490" s="202">
        <v>4</v>
      </c>
      <c r="E490" s="117">
        <v>135</v>
      </c>
      <c r="F490" s="117">
        <v>1</v>
      </c>
      <c r="G490" s="117">
        <v>11</v>
      </c>
      <c r="H490" s="117">
        <v>0</v>
      </c>
      <c r="I490" s="117">
        <v>0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95</v>
      </c>
      <c r="R490" s="202">
        <v>0</v>
      </c>
      <c r="S490" s="117">
        <v>89</v>
      </c>
      <c r="T490" s="117">
        <v>0</v>
      </c>
      <c r="U490" s="117">
        <v>6</v>
      </c>
      <c r="V490" s="117">
        <v>0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246</v>
      </c>
      <c r="AF490" s="7">
        <v>4</v>
      </c>
      <c r="AG490" s="7">
        <v>224</v>
      </c>
      <c r="AH490" s="7">
        <v>1</v>
      </c>
      <c r="AI490" s="7">
        <v>17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152</v>
      </c>
      <c r="D491" s="202">
        <v>6</v>
      </c>
      <c r="E491" s="117">
        <v>131</v>
      </c>
      <c r="F491" s="117">
        <v>1</v>
      </c>
      <c r="G491" s="117">
        <v>14</v>
      </c>
      <c r="H491" s="117">
        <v>0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74</v>
      </c>
      <c r="R491" s="202">
        <v>1</v>
      </c>
      <c r="S491" s="117">
        <v>69</v>
      </c>
      <c r="T491" s="117">
        <v>0</v>
      </c>
      <c r="U491" s="117">
        <v>4</v>
      </c>
      <c r="V491" s="117">
        <v>0</v>
      </c>
      <c r="W491" s="117">
        <v>0</v>
      </c>
      <c r="X491" s="117">
        <v>0</v>
      </c>
      <c r="Y491" s="117">
        <v>0</v>
      </c>
      <c r="Z491" s="117">
        <v>0</v>
      </c>
      <c r="AA491" s="117">
        <v>0</v>
      </c>
      <c r="AB491" s="117">
        <v>0</v>
      </c>
      <c r="AC491" s="203">
        <v>0</v>
      </c>
      <c r="AE491" s="115">
        <v>226</v>
      </c>
      <c r="AF491" s="7">
        <v>7</v>
      </c>
      <c r="AG491" s="7">
        <v>200</v>
      </c>
      <c r="AH491" s="7">
        <v>1</v>
      </c>
      <c r="AI491" s="7">
        <v>18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138</v>
      </c>
      <c r="D492" s="202">
        <v>1</v>
      </c>
      <c r="E492" s="117">
        <v>121</v>
      </c>
      <c r="F492" s="117">
        <v>1</v>
      </c>
      <c r="G492" s="117">
        <v>14</v>
      </c>
      <c r="H492" s="117">
        <v>1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55</v>
      </c>
      <c r="R492" s="202">
        <v>0</v>
      </c>
      <c r="S492" s="117">
        <v>54</v>
      </c>
      <c r="T492" s="117">
        <v>0</v>
      </c>
      <c r="U492" s="117">
        <v>1</v>
      </c>
      <c r="V492" s="117">
        <v>0</v>
      </c>
      <c r="W492" s="117">
        <v>0</v>
      </c>
      <c r="X492" s="117">
        <v>0</v>
      </c>
      <c r="Y492" s="117">
        <v>0</v>
      </c>
      <c r="Z492" s="117">
        <v>0</v>
      </c>
      <c r="AA492" s="117">
        <v>0</v>
      </c>
      <c r="AB492" s="117">
        <v>0</v>
      </c>
      <c r="AC492" s="203">
        <v>0</v>
      </c>
      <c r="AE492" s="115">
        <v>193</v>
      </c>
      <c r="AF492" s="7">
        <v>1</v>
      </c>
      <c r="AG492" s="7">
        <v>175</v>
      </c>
      <c r="AH492" s="7">
        <v>1</v>
      </c>
      <c r="AI492" s="7">
        <v>15</v>
      </c>
      <c r="AJ492" s="7">
        <v>1</v>
      </c>
      <c r="AK492" s="7">
        <v>0</v>
      </c>
      <c r="AL492" s="7">
        <v>0</v>
      </c>
      <c r="AM492" s="7">
        <v>0</v>
      </c>
      <c r="AN492" s="7">
        <v>0</v>
      </c>
      <c r="AO492" s="7">
        <v>0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116</v>
      </c>
      <c r="D493" s="202">
        <v>1</v>
      </c>
      <c r="E493" s="117">
        <v>108</v>
      </c>
      <c r="F493" s="117">
        <v>0</v>
      </c>
      <c r="G493" s="117">
        <v>7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76</v>
      </c>
      <c r="R493" s="202">
        <v>0</v>
      </c>
      <c r="S493" s="117">
        <v>70</v>
      </c>
      <c r="T493" s="117">
        <v>0</v>
      </c>
      <c r="U493" s="117">
        <v>6</v>
      </c>
      <c r="V493" s="117">
        <v>0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192</v>
      </c>
      <c r="AF493" s="7">
        <v>1</v>
      </c>
      <c r="AG493" s="7">
        <v>178</v>
      </c>
      <c r="AH493" s="7">
        <v>0</v>
      </c>
      <c r="AI493" s="7">
        <v>13</v>
      </c>
      <c r="AJ493" s="7">
        <v>0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>
        <v>93</v>
      </c>
      <c r="D494" s="202">
        <v>2</v>
      </c>
      <c r="E494" s="117">
        <v>85</v>
      </c>
      <c r="F494" s="117">
        <v>0</v>
      </c>
      <c r="G494" s="117">
        <v>6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203">
        <v>0</v>
      </c>
      <c r="Q494" s="115">
        <v>69</v>
      </c>
      <c r="R494" s="202">
        <v>0</v>
      </c>
      <c r="S494" s="117">
        <v>63</v>
      </c>
      <c r="T494" s="117">
        <v>2</v>
      </c>
      <c r="U494" s="117">
        <v>4</v>
      </c>
      <c r="V494" s="117">
        <v>0</v>
      </c>
      <c r="W494" s="117">
        <v>0</v>
      </c>
      <c r="X494" s="117">
        <v>0</v>
      </c>
      <c r="Y494" s="117">
        <v>0</v>
      </c>
      <c r="Z494" s="117">
        <v>0</v>
      </c>
      <c r="AA494" s="117">
        <v>0</v>
      </c>
      <c r="AB494" s="117">
        <v>0</v>
      </c>
      <c r="AC494" s="203">
        <v>0</v>
      </c>
      <c r="AE494" s="115">
        <v>162</v>
      </c>
      <c r="AF494" s="7">
        <v>2</v>
      </c>
      <c r="AG494" s="7">
        <v>148</v>
      </c>
      <c r="AH494" s="7">
        <v>2</v>
      </c>
      <c r="AI494" s="7">
        <v>10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116">
        <v>0</v>
      </c>
      <c r="AR494" s="9"/>
    </row>
    <row r="495" spans="1:44" x14ac:dyDescent="0.35">
      <c r="A495" s="133">
        <v>4</v>
      </c>
      <c r="B495" s="183">
        <v>0.41666700000000001</v>
      </c>
      <c r="C495" s="115">
        <v>95</v>
      </c>
      <c r="D495" s="202">
        <v>1</v>
      </c>
      <c r="E495" s="117">
        <v>84</v>
      </c>
      <c r="F495" s="117">
        <v>0</v>
      </c>
      <c r="G495" s="117">
        <v>10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203">
        <v>0</v>
      </c>
      <c r="Q495" s="115">
        <v>67</v>
      </c>
      <c r="R495" s="202">
        <v>0</v>
      </c>
      <c r="S495" s="117">
        <v>59</v>
      </c>
      <c r="T495" s="117">
        <v>0</v>
      </c>
      <c r="U495" s="117">
        <v>6</v>
      </c>
      <c r="V495" s="117">
        <v>0</v>
      </c>
      <c r="W495" s="117">
        <v>1</v>
      </c>
      <c r="X495" s="117">
        <v>1</v>
      </c>
      <c r="Y495" s="117">
        <v>0</v>
      </c>
      <c r="Z495" s="117">
        <v>0</v>
      </c>
      <c r="AA495" s="117">
        <v>0</v>
      </c>
      <c r="AB495" s="117">
        <v>0</v>
      </c>
      <c r="AC495" s="203">
        <v>0</v>
      </c>
      <c r="AE495" s="115">
        <v>162</v>
      </c>
      <c r="AF495" s="7">
        <v>1</v>
      </c>
      <c r="AG495" s="7">
        <v>143</v>
      </c>
      <c r="AH495" s="7">
        <v>0</v>
      </c>
      <c r="AI495" s="7">
        <v>16</v>
      </c>
      <c r="AJ495" s="7">
        <v>0</v>
      </c>
      <c r="AK495" s="7">
        <v>1</v>
      </c>
      <c r="AL495" s="7">
        <v>1</v>
      </c>
      <c r="AM495" s="7">
        <v>0</v>
      </c>
      <c r="AN495" s="7">
        <v>0</v>
      </c>
      <c r="AO495" s="7">
        <v>0</v>
      </c>
      <c r="AP495" s="7">
        <v>0</v>
      </c>
      <c r="AQ495" s="116">
        <v>0</v>
      </c>
      <c r="AR495" s="9"/>
    </row>
    <row r="496" spans="1:44" x14ac:dyDescent="0.35">
      <c r="A496" s="133">
        <v>4</v>
      </c>
      <c r="B496" s="183">
        <v>0.42708299999999999</v>
      </c>
      <c r="C496" s="115">
        <v>107</v>
      </c>
      <c r="D496" s="202">
        <v>2</v>
      </c>
      <c r="E496" s="117">
        <v>96</v>
      </c>
      <c r="F496" s="117">
        <v>0</v>
      </c>
      <c r="G496" s="117">
        <v>9</v>
      </c>
      <c r="H496" s="117">
        <v>0</v>
      </c>
      <c r="I496" s="117">
        <v>0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203">
        <v>0</v>
      </c>
      <c r="Q496" s="115">
        <v>72</v>
      </c>
      <c r="R496" s="202">
        <v>1</v>
      </c>
      <c r="S496" s="117">
        <v>62</v>
      </c>
      <c r="T496" s="117">
        <v>0</v>
      </c>
      <c r="U496" s="117">
        <v>8</v>
      </c>
      <c r="V496" s="117">
        <v>1</v>
      </c>
      <c r="W496" s="117">
        <v>0</v>
      </c>
      <c r="X496" s="117">
        <v>0</v>
      </c>
      <c r="Y496" s="117">
        <v>0</v>
      </c>
      <c r="Z496" s="117">
        <v>0</v>
      </c>
      <c r="AA496" s="117">
        <v>0</v>
      </c>
      <c r="AB496" s="117">
        <v>0</v>
      </c>
      <c r="AC496" s="203">
        <v>0</v>
      </c>
      <c r="AE496" s="115">
        <v>179</v>
      </c>
      <c r="AF496" s="7">
        <v>3</v>
      </c>
      <c r="AG496" s="7">
        <v>158</v>
      </c>
      <c r="AH496" s="7">
        <v>0</v>
      </c>
      <c r="AI496" s="7">
        <v>17</v>
      </c>
      <c r="AJ496" s="7">
        <v>1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116">
        <v>0</v>
      </c>
      <c r="AR496" s="9"/>
    </row>
    <row r="497" spans="1:44" x14ac:dyDescent="0.35">
      <c r="A497" s="133">
        <v>4</v>
      </c>
      <c r="B497" s="183">
        <v>0.4375</v>
      </c>
      <c r="C497" s="115">
        <v>98</v>
      </c>
      <c r="D497" s="202">
        <v>0</v>
      </c>
      <c r="E497" s="117">
        <v>88</v>
      </c>
      <c r="F497" s="117">
        <v>0</v>
      </c>
      <c r="G497" s="117">
        <v>10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203">
        <v>0</v>
      </c>
      <c r="Q497" s="115">
        <v>87</v>
      </c>
      <c r="R497" s="202">
        <v>0</v>
      </c>
      <c r="S497" s="117">
        <v>80</v>
      </c>
      <c r="T497" s="117">
        <v>0</v>
      </c>
      <c r="U497" s="117">
        <v>7</v>
      </c>
      <c r="V497" s="117">
        <v>0</v>
      </c>
      <c r="W497" s="117">
        <v>0</v>
      </c>
      <c r="X497" s="117">
        <v>0</v>
      </c>
      <c r="Y497" s="117">
        <v>0</v>
      </c>
      <c r="Z497" s="117">
        <v>0</v>
      </c>
      <c r="AA497" s="117">
        <v>0</v>
      </c>
      <c r="AB497" s="117">
        <v>0</v>
      </c>
      <c r="AC497" s="203">
        <v>0</v>
      </c>
      <c r="AE497" s="115">
        <v>185</v>
      </c>
      <c r="AF497" s="7">
        <v>0</v>
      </c>
      <c r="AG497" s="7">
        <v>168</v>
      </c>
      <c r="AH497" s="7">
        <v>0</v>
      </c>
      <c r="AI497" s="7">
        <v>17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116">
        <v>0</v>
      </c>
      <c r="AR497" s="9"/>
    </row>
    <row r="498" spans="1:44" x14ac:dyDescent="0.35">
      <c r="A498" s="133">
        <v>4</v>
      </c>
      <c r="B498" s="183">
        <v>0.44791700000000001</v>
      </c>
      <c r="C498" s="115">
        <v>100</v>
      </c>
      <c r="D498" s="202">
        <v>2</v>
      </c>
      <c r="E498" s="117">
        <v>83</v>
      </c>
      <c r="F498" s="117">
        <v>0</v>
      </c>
      <c r="G498" s="117">
        <v>15</v>
      </c>
      <c r="H498" s="117">
        <v>0</v>
      </c>
      <c r="I498" s="117">
        <v>0</v>
      </c>
      <c r="J498" s="117">
        <v>0</v>
      </c>
      <c r="K498" s="117">
        <v>0</v>
      </c>
      <c r="L498" s="117">
        <v>0</v>
      </c>
      <c r="M498" s="117">
        <v>0</v>
      </c>
      <c r="N498" s="117">
        <v>0</v>
      </c>
      <c r="O498" s="203">
        <v>0</v>
      </c>
      <c r="Q498" s="115">
        <v>69</v>
      </c>
      <c r="R498" s="202">
        <v>0</v>
      </c>
      <c r="S498" s="117">
        <v>61</v>
      </c>
      <c r="T498" s="117">
        <v>0</v>
      </c>
      <c r="U498" s="117">
        <v>8</v>
      </c>
      <c r="V498" s="117">
        <v>0</v>
      </c>
      <c r="W498" s="117">
        <v>0</v>
      </c>
      <c r="X498" s="117">
        <v>0</v>
      </c>
      <c r="Y498" s="117">
        <v>0</v>
      </c>
      <c r="Z498" s="117">
        <v>0</v>
      </c>
      <c r="AA498" s="117">
        <v>0</v>
      </c>
      <c r="AB498" s="117">
        <v>0</v>
      </c>
      <c r="AC498" s="203">
        <v>0</v>
      </c>
      <c r="AE498" s="115">
        <v>169</v>
      </c>
      <c r="AF498" s="7">
        <v>2</v>
      </c>
      <c r="AG498" s="7">
        <v>144</v>
      </c>
      <c r="AH498" s="7">
        <v>0</v>
      </c>
      <c r="AI498" s="7">
        <v>23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116">
        <v>0</v>
      </c>
      <c r="AR498" s="9"/>
    </row>
    <row r="499" spans="1:44" x14ac:dyDescent="0.35">
      <c r="A499" s="133">
        <v>4</v>
      </c>
      <c r="B499" s="183">
        <v>0.45833299999999999</v>
      </c>
      <c r="C499" s="115">
        <v>85</v>
      </c>
      <c r="D499" s="202">
        <v>2</v>
      </c>
      <c r="E499" s="117">
        <v>76</v>
      </c>
      <c r="F499" s="117">
        <v>0</v>
      </c>
      <c r="G499" s="117">
        <v>7</v>
      </c>
      <c r="H499" s="117">
        <v>0</v>
      </c>
      <c r="I499" s="117">
        <v>0</v>
      </c>
      <c r="J499" s="117">
        <v>0</v>
      </c>
      <c r="K499" s="117">
        <v>0</v>
      </c>
      <c r="L499" s="117">
        <v>0</v>
      </c>
      <c r="M499" s="117">
        <v>0</v>
      </c>
      <c r="N499" s="117">
        <v>0</v>
      </c>
      <c r="O499" s="203">
        <v>0</v>
      </c>
      <c r="Q499" s="115">
        <v>75</v>
      </c>
      <c r="R499" s="202">
        <v>0</v>
      </c>
      <c r="S499" s="117">
        <v>69</v>
      </c>
      <c r="T499" s="117">
        <v>0</v>
      </c>
      <c r="U499" s="117">
        <v>6</v>
      </c>
      <c r="V499" s="117">
        <v>0</v>
      </c>
      <c r="W499" s="117">
        <v>0</v>
      </c>
      <c r="X499" s="117">
        <v>0</v>
      </c>
      <c r="Y499" s="117">
        <v>0</v>
      </c>
      <c r="Z499" s="117">
        <v>0</v>
      </c>
      <c r="AA499" s="117">
        <v>0</v>
      </c>
      <c r="AB499" s="117">
        <v>0</v>
      </c>
      <c r="AC499" s="203">
        <v>0</v>
      </c>
      <c r="AE499" s="115">
        <v>160</v>
      </c>
      <c r="AF499" s="7">
        <v>2</v>
      </c>
      <c r="AG499" s="7">
        <v>145</v>
      </c>
      <c r="AH499" s="7">
        <v>0</v>
      </c>
      <c r="AI499" s="7">
        <v>13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116">
        <v>0</v>
      </c>
      <c r="AR499" s="9"/>
    </row>
    <row r="500" spans="1:44" x14ac:dyDescent="0.35">
      <c r="A500" s="133">
        <v>4</v>
      </c>
      <c r="B500" s="183">
        <v>0.46875</v>
      </c>
      <c r="C500" s="115">
        <v>104</v>
      </c>
      <c r="D500" s="202">
        <v>2</v>
      </c>
      <c r="E500" s="117">
        <v>97</v>
      </c>
      <c r="F500" s="117">
        <v>0</v>
      </c>
      <c r="G500" s="117">
        <v>5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203">
        <v>0</v>
      </c>
      <c r="Q500" s="115">
        <v>72</v>
      </c>
      <c r="R500" s="202">
        <v>0</v>
      </c>
      <c r="S500" s="117">
        <v>66</v>
      </c>
      <c r="T500" s="117">
        <v>0</v>
      </c>
      <c r="U500" s="117">
        <v>5</v>
      </c>
      <c r="V500" s="117">
        <v>1</v>
      </c>
      <c r="W500" s="117">
        <v>0</v>
      </c>
      <c r="X500" s="117">
        <v>0</v>
      </c>
      <c r="Y500" s="117">
        <v>0</v>
      </c>
      <c r="Z500" s="117">
        <v>0</v>
      </c>
      <c r="AA500" s="117">
        <v>0</v>
      </c>
      <c r="AB500" s="117">
        <v>0</v>
      </c>
      <c r="AC500" s="203">
        <v>0</v>
      </c>
      <c r="AE500" s="115">
        <v>176</v>
      </c>
      <c r="AF500" s="7">
        <v>2</v>
      </c>
      <c r="AG500" s="7">
        <v>163</v>
      </c>
      <c r="AH500" s="7">
        <v>0</v>
      </c>
      <c r="AI500" s="7">
        <v>10</v>
      </c>
      <c r="AJ500" s="7">
        <v>1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116">
        <v>0</v>
      </c>
      <c r="AR500" s="9"/>
    </row>
    <row r="501" spans="1:44" x14ac:dyDescent="0.35">
      <c r="A501" s="133">
        <v>4</v>
      </c>
      <c r="B501" s="183">
        <v>0.47916700000000001</v>
      </c>
      <c r="C501" s="115">
        <v>92</v>
      </c>
      <c r="D501" s="202">
        <v>0</v>
      </c>
      <c r="E501" s="117">
        <v>81</v>
      </c>
      <c r="F501" s="117">
        <v>0</v>
      </c>
      <c r="G501" s="117">
        <v>10</v>
      </c>
      <c r="H501" s="117">
        <v>0</v>
      </c>
      <c r="I501" s="117">
        <v>0</v>
      </c>
      <c r="J501" s="117">
        <v>0</v>
      </c>
      <c r="K501" s="117">
        <v>1</v>
      </c>
      <c r="L501" s="117">
        <v>0</v>
      </c>
      <c r="M501" s="117">
        <v>0</v>
      </c>
      <c r="N501" s="117">
        <v>0</v>
      </c>
      <c r="O501" s="203">
        <v>0</v>
      </c>
      <c r="Q501" s="115">
        <v>69</v>
      </c>
      <c r="R501" s="202">
        <v>1</v>
      </c>
      <c r="S501" s="117">
        <v>62</v>
      </c>
      <c r="T501" s="117">
        <v>0</v>
      </c>
      <c r="U501" s="117">
        <v>6</v>
      </c>
      <c r="V501" s="117">
        <v>0</v>
      </c>
      <c r="W501" s="117">
        <v>0</v>
      </c>
      <c r="X501" s="117">
        <v>0</v>
      </c>
      <c r="Y501" s="117">
        <v>0</v>
      </c>
      <c r="Z501" s="117">
        <v>0</v>
      </c>
      <c r="AA501" s="117">
        <v>0</v>
      </c>
      <c r="AB501" s="117">
        <v>0</v>
      </c>
      <c r="AC501" s="203">
        <v>0</v>
      </c>
      <c r="AE501" s="115">
        <v>161</v>
      </c>
      <c r="AF501" s="7">
        <v>1</v>
      </c>
      <c r="AG501" s="7">
        <v>143</v>
      </c>
      <c r="AH501" s="7">
        <v>0</v>
      </c>
      <c r="AI501" s="7">
        <v>16</v>
      </c>
      <c r="AJ501" s="7">
        <v>0</v>
      </c>
      <c r="AK501" s="7">
        <v>0</v>
      </c>
      <c r="AL501" s="7">
        <v>0</v>
      </c>
      <c r="AM501" s="7">
        <v>1</v>
      </c>
      <c r="AN501" s="7">
        <v>0</v>
      </c>
      <c r="AO501" s="7">
        <v>0</v>
      </c>
      <c r="AP501" s="7">
        <v>0</v>
      </c>
      <c r="AQ501" s="116">
        <v>0</v>
      </c>
      <c r="AR501" s="9"/>
    </row>
    <row r="502" spans="1:44" x14ac:dyDescent="0.35">
      <c r="A502" s="133">
        <v>4</v>
      </c>
      <c r="B502" s="183">
        <v>0.48958299999999999</v>
      </c>
      <c r="C502" s="115">
        <v>113</v>
      </c>
      <c r="D502" s="202">
        <v>2</v>
      </c>
      <c r="E502" s="117">
        <v>101</v>
      </c>
      <c r="F502" s="117">
        <v>0</v>
      </c>
      <c r="G502" s="117">
        <v>9</v>
      </c>
      <c r="H502" s="117">
        <v>0</v>
      </c>
      <c r="I502" s="117">
        <v>1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59</v>
      </c>
      <c r="R502" s="202">
        <v>0</v>
      </c>
      <c r="S502" s="117">
        <v>51</v>
      </c>
      <c r="T502" s="117">
        <v>0</v>
      </c>
      <c r="U502" s="117">
        <v>8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172</v>
      </c>
      <c r="AF502" s="7">
        <v>2</v>
      </c>
      <c r="AG502" s="7">
        <v>152</v>
      </c>
      <c r="AH502" s="7">
        <v>0</v>
      </c>
      <c r="AI502" s="7">
        <v>17</v>
      </c>
      <c r="AJ502" s="7">
        <v>0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109</v>
      </c>
      <c r="D503" s="202">
        <v>4</v>
      </c>
      <c r="E503" s="117">
        <v>97</v>
      </c>
      <c r="F503" s="117">
        <v>0</v>
      </c>
      <c r="G503" s="117">
        <v>8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82</v>
      </c>
      <c r="R503" s="202">
        <v>1</v>
      </c>
      <c r="S503" s="117">
        <v>76</v>
      </c>
      <c r="T503" s="117">
        <v>1</v>
      </c>
      <c r="U503" s="117">
        <v>2</v>
      </c>
      <c r="V503" s="117">
        <v>1</v>
      </c>
      <c r="W503" s="117">
        <v>1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191</v>
      </c>
      <c r="AF503" s="117">
        <v>5</v>
      </c>
      <c r="AG503" s="7">
        <v>173</v>
      </c>
      <c r="AH503" s="7">
        <v>1</v>
      </c>
      <c r="AI503" s="7">
        <v>10</v>
      </c>
      <c r="AJ503" s="7">
        <v>1</v>
      </c>
      <c r="AK503" s="7">
        <v>1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102</v>
      </c>
      <c r="D504" s="202">
        <v>4</v>
      </c>
      <c r="E504" s="117">
        <v>88</v>
      </c>
      <c r="F504" s="117">
        <v>0</v>
      </c>
      <c r="G504" s="117">
        <v>10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203">
        <v>0</v>
      </c>
      <c r="Q504" s="115">
        <v>89</v>
      </c>
      <c r="R504" s="202">
        <v>1</v>
      </c>
      <c r="S504" s="117">
        <v>79</v>
      </c>
      <c r="T504" s="117">
        <v>1</v>
      </c>
      <c r="U504" s="117">
        <v>8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191</v>
      </c>
      <c r="AF504" s="7">
        <v>5</v>
      </c>
      <c r="AG504" s="7">
        <v>167</v>
      </c>
      <c r="AH504" s="7">
        <v>1</v>
      </c>
      <c r="AI504" s="7">
        <v>18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101</v>
      </c>
      <c r="D505" s="202">
        <v>1</v>
      </c>
      <c r="E505" s="117">
        <v>90</v>
      </c>
      <c r="F505" s="117">
        <v>0</v>
      </c>
      <c r="G505" s="117">
        <v>10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87</v>
      </c>
      <c r="R505" s="202">
        <v>1</v>
      </c>
      <c r="S505" s="117">
        <v>75</v>
      </c>
      <c r="T505" s="117">
        <v>0</v>
      </c>
      <c r="U505" s="117">
        <v>10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1</v>
      </c>
      <c r="AB505" s="117">
        <v>0</v>
      </c>
      <c r="AC505" s="203">
        <v>0</v>
      </c>
      <c r="AE505" s="115">
        <v>188</v>
      </c>
      <c r="AF505" s="7">
        <v>2</v>
      </c>
      <c r="AG505" s="7">
        <v>165</v>
      </c>
      <c r="AH505" s="7">
        <v>0</v>
      </c>
      <c r="AI505" s="7">
        <v>20</v>
      </c>
      <c r="AJ505" s="7">
        <v>0</v>
      </c>
      <c r="AK505" s="7">
        <v>0</v>
      </c>
      <c r="AL505" s="7">
        <v>0</v>
      </c>
      <c r="AM505" s="7">
        <v>0</v>
      </c>
      <c r="AN505" s="7">
        <v>0</v>
      </c>
      <c r="AO505" s="7">
        <v>1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105</v>
      </c>
      <c r="D506" s="202">
        <v>1</v>
      </c>
      <c r="E506" s="117">
        <v>91</v>
      </c>
      <c r="F506" s="117">
        <v>0</v>
      </c>
      <c r="G506" s="117">
        <v>13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81</v>
      </c>
      <c r="R506" s="202">
        <v>1</v>
      </c>
      <c r="S506" s="117">
        <v>71</v>
      </c>
      <c r="T506" s="117">
        <v>0</v>
      </c>
      <c r="U506" s="117">
        <v>9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186</v>
      </c>
      <c r="AF506" s="7">
        <v>2</v>
      </c>
      <c r="AG506" s="7">
        <v>162</v>
      </c>
      <c r="AH506" s="7">
        <v>0</v>
      </c>
      <c r="AI506" s="7">
        <v>22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96</v>
      </c>
      <c r="D507" s="202">
        <v>1</v>
      </c>
      <c r="E507" s="117">
        <v>82</v>
      </c>
      <c r="F507" s="117">
        <v>1</v>
      </c>
      <c r="G507" s="117">
        <v>12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73</v>
      </c>
      <c r="R507" s="202">
        <v>0</v>
      </c>
      <c r="S507" s="117">
        <v>69</v>
      </c>
      <c r="T507" s="117">
        <v>0</v>
      </c>
      <c r="U507" s="117">
        <v>4</v>
      </c>
      <c r="V507" s="117">
        <v>0</v>
      </c>
      <c r="W507" s="117">
        <v>0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169</v>
      </c>
      <c r="AF507" s="7">
        <v>1</v>
      </c>
      <c r="AG507" s="7">
        <v>151</v>
      </c>
      <c r="AH507" s="7">
        <v>1</v>
      </c>
      <c r="AI507" s="7">
        <v>16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127</v>
      </c>
      <c r="D508" s="202">
        <v>1</v>
      </c>
      <c r="E508" s="117">
        <v>120</v>
      </c>
      <c r="F508" s="117">
        <v>0</v>
      </c>
      <c r="G508" s="117">
        <v>5</v>
      </c>
      <c r="H508" s="117">
        <v>1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74</v>
      </c>
      <c r="R508" s="202">
        <v>0</v>
      </c>
      <c r="S508" s="117">
        <v>69</v>
      </c>
      <c r="T508" s="117">
        <v>0</v>
      </c>
      <c r="U508" s="117">
        <v>5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201</v>
      </c>
      <c r="AF508" s="7">
        <v>1</v>
      </c>
      <c r="AG508" s="7">
        <v>189</v>
      </c>
      <c r="AH508" s="7">
        <v>0</v>
      </c>
      <c r="AI508" s="7">
        <v>10</v>
      </c>
      <c r="AJ508" s="7">
        <v>1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113</v>
      </c>
      <c r="D509" s="202">
        <v>0</v>
      </c>
      <c r="E509" s="117">
        <v>105</v>
      </c>
      <c r="F509" s="117">
        <v>0</v>
      </c>
      <c r="G509" s="117">
        <v>8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100</v>
      </c>
      <c r="R509" s="202">
        <v>1</v>
      </c>
      <c r="S509" s="117">
        <v>90</v>
      </c>
      <c r="T509" s="117">
        <v>1</v>
      </c>
      <c r="U509" s="117">
        <v>8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213</v>
      </c>
      <c r="AF509" s="7">
        <v>1</v>
      </c>
      <c r="AG509" s="7">
        <v>195</v>
      </c>
      <c r="AH509" s="7">
        <v>1</v>
      </c>
      <c r="AI509" s="7">
        <v>16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92</v>
      </c>
      <c r="D510" s="202">
        <v>4</v>
      </c>
      <c r="E510" s="117">
        <v>80</v>
      </c>
      <c r="F510" s="117">
        <v>0</v>
      </c>
      <c r="G510" s="117">
        <v>8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102</v>
      </c>
      <c r="R510" s="202">
        <v>2</v>
      </c>
      <c r="S510" s="117">
        <v>89</v>
      </c>
      <c r="T510" s="117">
        <v>1</v>
      </c>
      <c r="U510" s="117">
        <v>10</v>
      </c>
      <c r="V510" s="117">
        <v>0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194</v>
      </c>
      <c r="AF510" s="7">
        <v>6</v>
      </c>
      <c r="AG510" s="7">
        <v>169</v>
      </c>
      <c r="AH510" s="7">
        <v>1</v>
      </c>
      <c r="AI510" s="7">
        <v>18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100</v>
      </c>
      <c r="D511" s="202">
        <v>0</v>
      </c>
      <c r="E511" s="117">
        <v>90</v>
      </c>
      <c r="F511" s="117">
        <v>0</v>
      </c>
      <c r="G511" s="117">
        <v>10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104</v>
      </c>
      <c r="R511" s="202">
        <v>2</v>
      </c>
      <c r="S511" s="117">
        <v>95</v>
      </c>
      <c r="T511" s="117">
        <v>1</v>
      </c>
      <c r="U511" s="117">
        <v>6</v>
      </c>
      <c r="V511" s="117">
        <v>0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204</v>
      </c>
      <c r="AF511" s="7">
        <v>2</v>
      </c>
      <c r="AG511" s="7">
        <v>185</v>
      </c>
      <c r="AH511" s="7">
        <v>1</v>
      </c>
      <c r="AI511" s="7">
        <v>16</v>
      </c>
      <c r="AJ511" s="7">
        <v>0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108</v>
      </c>
      <c r="D512" s="202">
        <v>1</v>
      </c>
      <c r="E512" s="117">
        <v>94</v>
      </c>
      <c r="F512" s="117">
        <v>0</v>
      </c>
      <c r="G512" s="117">
        <v>13</v>
      </c>
      <c r="H512" s="117">
        <v>0</v>
      </c>
      <c r="I512" s="117">
        <v>0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91</v>
      </c>
      <c r="R512" s="202">
        <v>0</v>
      </c>
      <c r="S512" s="117">
        <v>85</v>
      </c>
      <c r="T512" s="117">
        <v>0</v>
      </c>
      <c r="U512" s="117">
        <v>5</v>
      </c>
      <c r="V512" s="117">
        <v>0</v>
      </c>
      <c r="W512" s="117">
        <v>1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199</v>
      </c>
      <c r="AF512" s="7">
        <v>1</v>
      </c>
      <c r="AG512" s="7">
        <v>179</v>
      </c>
      <c r="AH512" s="7">
        <v>0</v>
      </c>
      <c r="AI512" s="7">
        <v>18</v>
      </c>
      <c r="AJ512" s="7">
        <v>0</v>
      </c>
      <c r="AK512" s="7">
        <v>1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105</v>
      </c>
      <c r="D513" s="202">
        <v>0</v>
      </c>
      <c r="E513" s="117">
        <v>99</v>
      </c>
      <c r="F513" s="117">
        <v>1</v>
      </c>
      <c r="G513" s="117">
        <v>5</v>
      </c>
      <c r="H513" s="117">
        <v>0</v>
      </c>
      <c r="I513" s="117">
        <v>0</v>
      </c>
      <c r="J513" s="117">
        <v>0</v>
      </c>
      <c r="K513" s="117">
        <v>0</v>
      </c>
      <c r="L513" s="117">
        <v>0</v>
      </c>
      <c r="M513" s="117">
        <v>0</v>
      </c>
      <c r="N513" s="117">
        <v>0</v>
      </c>
      <c r="O513" s="203">
        <v>0</v>
      </c>
      <c r="Q513" s="115">
        <v>124</v>
      </c>
      <c r="R513" s="202">
        <v>1</v>
      </c>
      <c r="S513" s="117">
        <v>110</v>
      </c>
      <c r="T513" s="117">
        <v>0</v>
      </c>
      <c r="U513" s="117">
        <v>12</v>
      </c>
      <c r="V513" s="117">
        <v>0</v>
      </c>
      <c r="W513" s="117">
        <v>1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229</v>
      </c>
      <c r="AF513" s="7">
        <v>1</v>
      </c>
      <c r="AG513" s="7">
        <v>209</v>
      </c>
      <c r="AH513" s="7">
        <v>1</v>
      </c>
      <c r="AI513" s="7">
        <v>17</v>
      </c>
      <c r="AJ513" s="7">
        <v>0</v>
      </c>
      <c r="AK513" s="7">
        <v>1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131</v>
      </c>
      <c r="D514" s="202">
        <v>1</v>
      </c>
      <c r="E514" s="117">
        <v>121</v>
      </c>
      <c r="F514" s="117">
        <v>1</v>
      </c>
      <c r="G514" s="117">
        <v>8</v>
      </c>
      <c r="H514" s="117">
        <v>0</v>
      </c>
      <c r="I514" s="117">
        <v>0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203">
        <v>0</v>
      </c>
      <c r="Q514" s="115">
        <v>100</v>
      </c>
      <c r="R514" s="202">
        <v>0</v>
      </c>
      <c r="S514" s="117">
        <v>90</v>
      </c>
      <c r="T514" s="117">
        <v>0</v>
      </c>
      <c r="U514" s="117">
        <v>9</v>
      </c>
      <c r="V514" s="117">
        <v>1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231</v>
      </c>
      <c r="AF514" s="7">
        <v>1</v>
      </c>
      <c r="AG514" s="7">
        <v>211</v>
      </c>
      <c r="AH514" s="7">
        <v>1</v>
      </c>
      <c r="AI514" s="7">
        <v>17</v>
      </c>
      <c r="AJ514" s="7">
        <v>1</v>
      </c>
      <c r="AK514" s="7">
        <v>0</v>
      </c>
      <c r="AL514" s="7">
        <v>0</v>
      </c>
      <c r="AM514" s="7">
        <v>0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116</v>
      </c>
      <c r="D515" s="202">
        <v>1</v>
      </c>
      <c r="E515" s="117">
        <v>104</v>
      </c>
      <c r="F515" s="117">
        <v>1</v>
      </c>
      <c r="G515" s="117">
        <v>10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203">
        <v>0</v>
      </c>
      <c r="Q515" s="115">
        <v>117</v>
      </c>
      <c r="R515" s="202">
        <v>0</v>
      </c>
      <c r="S515" s="117">
        <v>112</v>
      </c>
      <c r="T515" s="117">
        <v>0</v>
      </c>
      <c r="U515" s="117">
        <v>4</v>
      </c>
      <c r="V515" s="117">
        <v>0</v>
      </c>
      <c r="W515" s="117">
        <v>0</v>
      </c>
      <c r="X515" s="117">
        <v>0</v>
      </c>
      <c r="Y515" s="117">
        <v>0</v>
      </c>
      <c r="Z515" s="117">
        <v>0</v>
      </c>
      <c r="AA515" s="117">
        <v>1</v>
      </c>
      <c r="AB515" s="117">
        <v>0</v>
      </c>
      <c r="AC515" s="203">
        <v>0</v>
      </c>
      <c r="AE515" s="115">
        <v>233</v>
      </c>
      <c r="AF515" s="7">
        <v>1</v>
      </c>
      <c r="AG515" s="7">
        <v>216</v>
      </c>
      <c r="AH515" s="7">
        <v>1</v>
      </c>
      <c r="AI515" s="7">
        <v>14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108</v>
      </c>
      <c r="D516" s="202">
        <v>1</v>
      </c>
      <c r="E516" s="117">
        <v>95</v>
      </c>
      <c r="F516" s="117">
        <v>0</v>
      </c>
      <c r="G516" s="117">
        <v>12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144</v>
      </c>
      <c r="R516" s="202">
        <v>2</v>
      </c>
      <c r="S516" s="117">
        <v>131</v>
      </c>
      <c r="T516" s="117">
        <v>0</v>
      </c>
      <c r="U516" s="117">
        <v>10</v>
      </c>
      <c r="V516" s="117">
        <v>0</v>
      </c>
      <c r="W516" s="117">
        <v>1</v>
      </c>
      <c r="X516" s="117">
        <v>0</v>
      </c>
      <c r="Y516" s="117">
        <v>0</v>
      </c>
      <c r="Z516" s="117">
        <v>0</v>
      </c>
      <c r="AA516" s="117">
        <v>0</v>
      </c>
      <c r="AB516" s="117">
        <v>0</v>
      </c>
      <c r="AC516" s="203">
        <v>0</v>
      </c>
      <c r="AE516" s="115">
        <v>252</v>
      </c>
      <c r="AF516" s="7">
        <v>3</v>
      </c>
      <c r="AG516" s="7">
        <v>226</v>
      </c>
      <c r="AH516" s="7">
        <v>0</v>
      </c>
      <c r="AI516" s="7">
        <v>22</v>
      </c>
      <c r="AJ516" s="7">
        <v>0</v>
      </c>
      <c r="AK516" s="7">
        <v>1</v>
      </c>
      <c r="AL516" s="7">
        <v>0</v>
      </c>
      <c r="AM516" s="7">
        <v>0</v>
      </c>
      <c r="AN516" s="7">
        <v>0</v>
      </c>
      <c r="AO516" s="7">
        <v>0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127</v>
      </c>
      <c r="D517" s="202">
        <v>0</v>
      </c>
      <c r="E517" s="117">
        <v>115</v>
      </c>
      <c r="F517" s="117">
        <v>0</v>
      </c>
      <c r="G517" s="117">
        <v>11</v>
      </c>
      <c r="H517" s="117">
        <v>0</v>
      </c>
      <c r="I517" s="117">
        <v>0</v>
      </c>
      <c r="J517" s="117">
        <v>1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121</v>
      </c>
      <c r="R517" s="202">
        <v>0</v>
      </c>
      <c r="S517" s="117">
        <v>111</v>
      </c>
      <c r="T517" s="117">
        <v>3</v>
      </c>
      <c r="U517" s="117">
        <v>7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248</v>
      </c>
      <c r="AF517" s="7">
        <v>0</v>
      </c>
      <c r="AG517" s="7">
        <v>226</v>
      </c>
      <c r="AH517" s="7">
        <v>3</v>
      </c>
      <c r="AI517" s="7">
        <v>18</v>
      </c>
      <c r="AJ517" s="7">
        <v>0</v>
      </c>
      <c r="AK517" s="7">
        <v>0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167</v>
      </c>
      <c r="D518" s="202">
        <v>4</v>
      </c>
      <c r="E518" s="117">
        <v>158</v>
      </c>
      <c r="F518" s="117">
        <v>0</v>
      </c>
      <c r="G518" s="117">
        <v>4</v>
      </c>
      <c r="H518" s="117">
        <v>0</v>
      </c>
      <c r="I518" s="117">
        <v>1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140</v>
      </c>
      <c r="R518" s="202">
        <v>4</v>
      </c>
      <c r="S518" s="117">
        <v>127</v>
      </c>
      <c r="T518" s="117">
        <v>1</v>
      </c>
      <c r="U518" s="117">
        <v>5</v>
      </c>
      <c r="V518" s="117">
        <v>0</v>
      </c>
      <c r="W518" s="117">
        <v>1</v>
      </c>
      <c r="X518" s="117">
        <v>0</v>
      </c>
      <c r="Y518" s="117">
        <v>0</v>
      </c>
      <c r="Z518" s="117">
        <v>1</v>
      </c>
      <c r="AA518" s="117">
        <v>1</v>
      </c>
      <c r="AB518" s="117">
        <v>0</v>
      </c>
      <c r="AC518" s="203">
        <v>0</v>
      </c>
      <c r="AE518" s="115">
        <v>307</v>
      </c>
      <c r="AF518" s="7">
        <v>8</v>
      </c>
      <c r="AG518" s="7">
        <v>285</v>
      </c>
      <c r="AH518" s="7">
        <v>1</v>
      </c>
      <c r="AI518" s="7">
        <v>9</v>
      </c>
      <c r="AJ518" s="7">
        <v>0</v>
      </c>
      <c r="AK518" s="7">
        <v>2</v>
      </c>
      <c r="AL518" s="7">
        <v>0</v>
      </c>
      <c r="AM518" s="7">
        <v>0</v>
      </c>
      <c r="AN518" s="7">
        <v>1</v>
      </c>
      <c r="AO518" s="7">
        <v>1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124</v>
      </c>
      <c r="D519" s="202">
        <v>1</v>
      </c>
      <c r="E519" s="117">
        <v>113</v>
      </c>
      <c r="F519" s="117">
        <v>0</v>
      </c>
      <c r="G519" s="117">
        <v>10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125</v>
      </c>
      <c r="R519" s="202">
        <v>1</v>
      </c>
      <c r="S519" s="117">
        <v>114</v>
      </c>
      <c r="T519" s="117">
        <v>0</v>
      </c>
      <c r="U519" s="117">
        <v>10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249</v>
      </c>
      <c r="AF519" s="7">
        <v>2</v>
      </c>
      <c r="AG519" s="7">
        <v>227</v>
      </c>
      <c r="AH519" s="7">
        <v>0</v>
      </c>
      <c r="AI519" s="7">
        <v>20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135</v>
      </c>
      <c r="D520" s="202">
        <v>0</v>
      </c>
      <c r="E520" s="117">
        <v>123</v>
      </c>
      <c r="F520" s="117">
        <v>1</v>
      </c>
      <c r="G520" s="117">
        <v>10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1</v>
      </c>
      <c r="N520" s="117">
        <v>0</v>
      </c>
      <c r="O520" s="203">
        <v>0</v>
      </c>
      <c r="Q520" s="115">
        <v>156</v>
      </c>
      <c r="R520" s="202">
        <v>1</v>
      </c>
      <c r="S520" s="117">
        <v>144</v>
      </c>
      <c r="T520" s="117">
        <v>0</v>
      </c>
      <c r="U520" s="117">
        <v>11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291</v>
      </c>
      <c r="AF520" s="7">
        <v>1</v>
      </c>
      <c r="AG520" s="7">
        <v>267</v>
      </c>
      <c r="AH520" s="7">
        <v>1</v>
      </c>
      <c r="AI520" s="7">
        <v>21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1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107</v>
      </c>
      <c r="D521" s="202">
        <v>1</v>
      </c>
      <c r="E521" s="117">
        <v>99</v>
      </c>
      <c r="F521" s="117">
        <v>0</v>
      </c>
      <c r="G521" s="117">
        <v>7</v>
      </c>
      <c r="H521" s="117">
        <v>0</v>
      </c>
      <c r="I521" s="117">
        <v>0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136</v>
      </c>
      <c r="R521" s="202">
        <v>3</v>
      </c>
      <c r="S521" s="117">
        <v>123</v>
      </c>
      <c r="T521" s="117">
        <v>1</v>
      </c>
      <c r="U521" s="117">
        <v>7</v>
      </c>
      <c r="V521" s="117">
        <v>1</v>
      </c>
      <c r="W521" s="117">
        <v>0</v>
      </c>
      <c r="X521" s="117">
        <v>1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243</v>
      </c>
      <c r="AF521" s="7">
        <v>4</v>
      </c>
      <c r="AG521" s="7">
        <v>222</v>
      </c>
      <c r="AH521" s="7">
        <v>1</v>
      </c>
      <c r="AI521" s="7">
        <v>14</v>
      </c>
      <c r="AJ521" s="7">
        <v>1</v>
      </c>
      <c r="AK521" s="7">
        <v>0</v>
      </c>
      <c r="AL521" s="7">
        <v>1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104</v>
      </c>
      <c r="D522" s="202">
        <v>1</v>
      </c>
      <c r="E522" s="117">
        <v>98</v>
      </c>
      <c r="F522" s="117">
        <v>1</v>
      </c>
      <c r="G522" s="117">
        <v>4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148</v>
      </c>
      <c r="R522" s="202">
        <v>1</v>
      </c>
      <c r="S522" s="117">
        <v>138</v>
      </c>
      <c r="T522" s="117">
        <v>0</v>
      </c>
      <c r="U522" s="117">
        <v>7</v>
      </c>
      <c r="V522" s="117">
        <v>0</v>
      </c>
      <c r="W522" s="117">
        <v>1</v>
      </c>
      <c r="X522" s="117">
        <v>0</v>
      </c>
      <c r="Y522" s="117">
        <v>0</v>
      </c>
      <c r="Z522" s="117">
        <v>0</v>
      </c>
      <c r="AA522" s="117">
        <v>1</v>
      </c>
      <c r="AB522" s="117">
        <v>0</v>
      </c>
      <c r="AC522" s="203">
        <v>0</v>
      </c>
      <c r="AE522" s="115">
        <v>252</v>
      </c>
      <c r="AF522" s="7">
        <v>2</v>
      </c>
      <c r="AG522" s="7">
        <v>236</v>
      </c>
      <c r="AH522" s="7">
        <v>1</v>
      </c>
      <c r="AI522" s="7">
        <v>11</v>
      </c>
      <c r="AJ522" s="7">
        <v>0</v>
      </c>
      <c r="AK522" s="7">
        <v>1</v>
      </c>
      <c r="AL522" s="7">
        <v>0</v>
      </c>
      <c r="AM522" s="7">
        <v>0</v>
      </c>
      <c r="AN522" s="7">
        <v>0</v>
      </c>
      <c r="AO522" s="7">
        <v>1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127</v>
      </c>
      <c r="D523" s="202">
        <v>0</v>
      </c>
      <c r="E523" s="117">
        <v>125</v>
      </c>
      <c r="F523" s="117">
        <v>0</v>
      </c>
      <c r="G523" s="117">
        <v>2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165</v>
      </c>
      <c r="R523" s="202">
        <v>1</v>
      </c>
      <c r="S523" s="117">
        <v>156</v>
      </c>
      <c r="T523" s="117">
        <v>0</v>
      </c>
      <c r="U523" s="117">
        <v>7</v>
      </c>
      <c r="V523" s="117">
        <v>0</v>
      </c>
      <c r="W523" s="117">
        <v>0</v>
      </c>
      <c r="X523" s="117">
        <v>0</v>
      </c>
      <c r="Y523" s="117">
        <v>0</v>
      </c>
      <c r="Z523" s="117">
        <v>0</v>
      </c>
      <c r="AA523" s="117">
        <v>1</v>
      </c>
      <c r="AB523" s="117">
        <v>0</v>
      </c>
      <c r="AC523" s="203">
        <v>0</v>
      </c>
      <c r="AE523" s="115">
        <v>292</v>
      </c>
      <c r="AF523" s="7">
        <v>1</v>
      </c>
      <c r="AG523" s="7">
        <v>281</v>
      </c>
      <c r="AH523" s="7">
        <v>0</v>
      </c>
      <c r="AI523" s="7">
        <v>9</v>
      </c>
      <c r="AJ523" s="7">
        <v>0</v>
      </c>
      <c r="AK523" s="7">
        <v>0</v>
      </c>
      <c r="AL523" s="7">
        <v>0</v>
      </c>
      <c r="AM523" s="7">
        <v>0</v>
      </c>
      <c r="AN523" s="7">
        <v>0</v>
      </c>
      <c r="AO523" s="7">
        <v>1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115</v>
      </c>
      <c r="D524" s="202">
        <v>0</v>
      </c>
      <c r="E524" s="117">
        <v>112</v>
      </c>
      <c r="F524" s="117">
        <v>0</v>
      </c>
      <c r="G524" s="117">
        <v>3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0</v>
      </c>
      <c r="N524" s="117">
        <v>0</v>
      </c>
      <c r="O524" s="203">
        <v>0</v>
      </c>
      <c r="Q524" s="115">
        <v>173</v>
      </c>
      <c r="R524" s="202">
        <v>4</v>
      </c>
      <c r="S524" s="117">
        <v>160</v>
      </c>
      <c r="T524" s="117">
        <v>3</v>
      </c>
      <c r="U524" s="117">
        <v>5</v>
      </c>
      <c r="V524" s="117">
        <v>0</v>
      </c>
      <c r="W524" s="117">
        <v>1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288</v>
      </c>
      <c r="AF524" s="7">
        <v>4</v>
      </c>
      <c r="AG524" s="7">
        <v>272</v>
      </c>
      <c r="AH524" s="7">
        <v>3</v>
      </c>
      <c r="AI524" s="7">
        <v>8</v>
      </c>
      <c r="AJ524" s="7">
        <v>0</v>
      </c>
      <c r="AK524" s="7">
        <v>1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132</v>
      </c>
      <c r="D525" s="202">
        <v>3</v>
      </c>
      <c r="E525" s="117">
        <v>122</v>
      </c>
      <c r="F525" s="117">
        <v>0</v>
      </c>
      <c r="G525" s="117">
        <v>7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134</v>
      </c>
      <c r="R525" s="202">
        <v>3</v>
      </c>
      <c r="S525" s="117">
        <v>122</v>
      </c>
      <c r="T525" s="117">
        <v>0</v>
      </c>
      <c r="U525" s="117">
        <v>6</v>
      </c>
      <c r="V525" s="117">
        <v>1</v>
      </c>
      <c r="W525" s="117">
        <v>1</v>
      </c>
      <c r="X525" s="117">
        <v>0</v>
      </c>
      <c r="Y525" s="117">
        <v>0</v>
      </c>
      <c r="Z525" s="117">
        <v>1</v>
      </c>
      <c r="AA525" s="117">
        <v>0</v>
      </c>
      <c r="AB525" s="117">
        <v>0</v>
      </c>
      <c r="AC525" s="203">
        <v>0</v>
      </c>
      <c r="AE525" s="115">
        <v>266</v>
      </c>
      <c r="AF525" s="7">
        <v>6</v>
      </c>
      <c r="AG525" s="7">
        <v>244</v>
      </c>
      <c r="AH525" s="7">
        <v>0</v>
      </c>
      <c r="AI525" s="7">
        <v>13</v>
      </c>
      <c r="AJ525" s="7">
        <v>1</v>
      </c>
      <c r="AK525" s="7">
        <v>1</v>
      </c>
      <c r="AL525" s="7">
        <v>0</v>
      </c>
      <c r="AM525" s="7">
        <v>0</v>
      </c>
      <c r="AN525" s="7">
        <v>1</v>
      </c>
      <c r="AO525" s="7">
        <v>0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106</v>
      </c>
      <c r="D526" s="202">
        <v>1</v>
      </c>
      <c r="E526" s="117">
        <v>101</v>
      </c>
      <c r="F526" s="117">
        <v>1</v>
      </c>
      <c r="G526" s="117">
        <v>3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132</v>
      </c>
      <c r="R526" s="202">
        <v>1</v>
      </c>
      <c r="S526" s="117">
        <v>127</v>
      </c>
      <c r="T526" s="117">
        <v>0</v>
      </c>
      <c r="U526" s="117">
        <v>3</v>
      </c>
      <c r="V526" s="117">
        <v>0</v>
      </c>
      <c r="W526" s="117">
        <v>1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238</v>
      </c>
      <c r="AF526" s="7">
        <v>2</v>
      </c>
      <c r="AG526" s="7">
        <v>228</v>
      </c>
      <c r="AH526" s="7">
        <v>1</v>
      </c>
      <c r="AI526" s="7">
        <v>6</v>
      </c>
      <c r="AJ526" s="7">
        <v>0</v>
      </c>
      <c r="AK526" s="7">
        <v>1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104</v>
      </c>
      <c r="D527" s="202">
        <v>1</v>
      </c>
      <c r="E527" s="117">
        <v>97</v>
      </c>
      <c r="F527" s="117">
        <v>2</v>
      </c>
      <c r="G527" s="117">
        <v>4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120</v>
      </c>
      <c r="R527" s="202">
        <v>1</v>
      </c>
      <c r="S527" s="117">
        <v>109</v>
      </c>
      <c r="T527" s="117">
        <v>1</v>
      </c>
      <c r="U527" s="117">
        <v>7</v>
      </c>
      <c r="V527" s="117">
        <v>1</v>
      </c>
      <c r="W527" s="117">
        <v>1</v>
      </c>
      <c r="X527" s="117">
        <v>0</v>
      </c>
      <c r="Y527" s="117">
        <v>0</v>
      </c>
      <c r="Z527" s="117">
        <v>0</v>
      </c>
      <c r="AA527" s="117">
        <v>0</v>
      </c>
      <c r="AB527" s="117">
        <v>0</v>
      </c>
      <c r="AC527" s="203">
        <v>0</v>
      </c>
      <c r="AE527" s="115">
        <v>224</v>
      </c>
      <c r="AF527" s="117">
        <v>2</v>
      </c>
      <c r="AG527" s="7">
        <v>206</v>
      </c>
      <c r="AH527" s="7">
        <v>3</v>
      </c>
      <c r="AI527" s="7">
        <v>11</v>
      </c>
      <c r="AJ527" s="7">
        <v>1</v>
      </c>
      <c r="AK527" s="7">
        <v>1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122</v>
      </c>
      <c r="D528" s="202">
        <v>0</v>
      </c>
      <c r="E528" s="117">
        <v>119</v>
      </c>
      <c r="F528" s="117">
        <v>0</v>
      </c>
      <c r="G528" s="117">
        <v>3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133</v>
      </c>
      <c r="R528" s="202">
        <v>4</v>
      </c>
      <c r="S528" s="117">
        <v>122</v>
      </c>
      <c r="T528" s="117">
        <v>0</v>
      </c>
      <c r="U528" s="117">
        <v>6</v>
      </c>
      <c r="V528" s="117">
        <v>0</v>
      </c>
      <c r="W528" s="117">
        <v>1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255</v>
      </c>
      <c r="AF528" s="7">
        <v>4</v>
      </c>
      <c r="AG528" s="7">
        <v>241</v>
      </c>
      <c r="AH528" s="7">
        <v>0</v>
      </c>
      <c r="AI528" s="7">
        <v>9</v>
      </c>
      <c r="AJ528" s="7">
        <v>0</v>
      </c>
      <c r="AK528" s="7">
        <v>1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100</v>
      </c>
      <c r="D529" s="202">
        <v>2</v>
      </c>
      <c r="E529" s="117">
        <v>94</v>
      </c>
      <c r="F529" s="117">
        <v>0</v>
      </c>
      <c r="G529" s="117">
        <v>2</v>
      </c>
      <c r="H529" s="117">
        <v>0</v>
      </c>
      <c r="I529" s="117">
        <v>0</v>
      </c>
      <c r="J529" s="117">
        <v>0</v>
      </c>
      <c r="K529" s="117">
        <v>2</v>
      </c>
      <c r="L529" s="117">
        <v>0</v>
      </c>
      <c r="M529" s="117">
        <v>0</v>
      </c>
      <c r="N529" s="117">
        <v>0</v>
      </c>
      <c r="O529" s="203">
        <v>0</v>
      </c>
      <c r="Q529" s="115">
        <v>112</v>
      </c>
      <c r="R529" s="202">
        <v>6</v>
      </c>
      <c r="S529" s="117">
        <v>104</v>
      </c>
      <c r="T529" s="117">
        <v>0</v>
      </c>
      <c r="U529" s="117">
        <v>2</v>
      </c>
      <c r="V529" s="117">
        <v>0</v>
      </c>
      <c r="W529" s="117">
        <v>0</v>
      </c>
      <c r="X529" s="117">
        <v>0</v>
      </c>
      <c r="Y529" s="117">
        <v>0</v>
      </c>
      <c r="Z529" s="117">
        <v>0</v>
      </c>
      <c r="AA529" s="117">
        <v>0</v>
      </c>
      <c r="AB529" s="117">
        <v>0</v>
      </c>
      <c r="AC529" s="203">
        <v>0</v>
      </c>
      <c r="AE529" s="115">
        <v>212</v>
      </c>
      <c r="AF529" s="7">
        <v>8</v>
      </c>
      <c r="AG529" s="7">
        <v>198</v>
      </c>
      <c r="AH529" s="7">
        <v>0</v>
      </c>
      <c r="AI529" s="7">
        <v>4</v>
      </c>
      <c r="AJ529" s="7">
        <v>0</v>
      </c>
      <c r="AK529" s="7">
        <v>0</v>
      </c>
      <c r="AL529" s="7">
        <v>0</v>
      </c>
      <c r="AM529" s="7">
        <v>2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141</v>
      </c>
      <c r="D530" s="202">
        <v>0</v>
      </c>
      <c r="E530" s="117">
        <v>137</v>
      </c>
      <c r="F530" s="117">
        <v>0</v>
      </c>
      <c r="G530" s="117">
        <v>4</v>
      </c>
      <c r="H530" s="117">
        <v>0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89</v>
      </c>
      <c r="R530" s="202">
        <v>4</v>
      </c>
      <c r="S530" s="117">
        <v>81</v>
      </c>
      <c r="T530" s="117">
        <v>0</v>
      </c>
      <c r="U530" s="117">
        <v>4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230</v>
      </c>
      <c r="AF530" s="7">
        <v>4</v>
      </c>
      <c r="AG530" s="7">
        <v>218</v>
      </c>
      <c r="AH530" s="7">
        <v>0</v>
      </c>
      <c r="AI530" s="7">
        <v>8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119</v>
      </c>
      <c r="D531" s="202">
        <v>0</v>
      </c>
      <c r="E531" s="117">
        <v>109</v>
      </c>
      <c r="F531" s="117">
        <v>0</v>
      </c>
      <c r="G531" s="117">
        <v>6</v>
      </c>
      <c r="H531" s="117">
        <v>2</v>
      </c>
      <c r="I531" s="117">
        <v>1</v>
      </c>
      <c r="J531" s="117">
        <v>0</v>
      </c>
      <c r="K531" s="117">
        <v>1</v>
      </c>
      <c r="L531" s="117">
        <v>0</v>
      </c>
      <c r="M531" s="117">
        <v>0</v>
      </c>
      <c r="N531" s="117">
        <v>0</v>
      </c>
      <c r="O531" s="203">
        <v>0</v>
      </c>
      <c r="Q531" s="115">
        <v>122</v>
      </c>
      <c r="R531" s="202">
        <v>3</v>
      </c>
      <c r="S531" s="117">
        <v>116</v>
      </c>
      <c r="T531" s="117">
        <v>0</v>
      </c>
      <c r="U531" s="117">
        <v>3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241</v>
      </c>
      <c r="AF531" s="7">
        <v>3</v>
      </c>
      <c r="AG531" s="7">
        <v>225</v>
      </c>
      <c r="AH531" s="7">
        <v>0</v>
      </c>
      <c r="AI531" s="7">
        <v>9</v>
      </c>
      <c r="AJ531" s="7">
        <v>2</v>
      </c>
      <c r="AK531" s="7">
        <v>1</v>
      </c>
      <c r="AL531" s="7">
        <v>0</v>
      </c>
      <c r="AM531" s="7">
        <v>1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91</v>
      </c>
      <c r="D532" s="202">
        <v>0</v>
      </c>
      <c r="E532" s="117">
        <v>90</v>
      </c>
      <c r="F532" s="117">
        <v>0</v>
      </c>
      <c r="G532" s="117">
        <v>1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113</v>
      </c>
      <c r="R532" s="202">
        <v>2</v>
      </c>
      <c r="S532" s="117">
        <v>106</v>
      </c>
      <c r="T532" s="117">
        <v>0</v>
      </c>
      <c r="U532" s="117">
        <v>5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204</v>
      </c>
      <c r="AF532" s="7">
        <v>2</v>
      </c>
      <c r="AG532" s="7">
        <v>196</v>
      </c>
      <c r="AH532" s="7">
        <v>0</v>
      </c>
      <c r="AI532" s="7">
        <v>6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93</v>
      </c>
      <c r="D533" s="202">
        <v>2</v>
      </c>
      <c r="E533" s="117">
        <v>84</v>
      </c>
      <c r="F533" s="117">
        <v>0</v>
      </c>
      <c r="G533" s="117">
        <v>6</v>
      </c>
      <c r="H533" s="117">
        <v>1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95</v>
      </c>
      <c r="R533" s="202">
        <v>1</v>
      </c>
      <c r="S533" s="117">
        <v>91</v>
      </c>
      <c r="T533" s="117">
        <v>0</v>
      </c>
      <c r="U533" s="117">
        <v>3</v>
      </c>
      <c r="V533" s="117">
        <v>0</v>
      </c>
      <c r="W533" s="117">
        <v>0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188</v>
      </c>
      <c r="AF533" s="7">
        <v>3</v>
      </c>
      <c r="AG533" s="7">
        <v>175</v>
      </c>
      <c r="AH533" s="7">
        <v>0</v>
      </c>
      <c r="AI533" s="7">
        <v>9</v>
      </c>
      <c r="AJ533" s="7">
        <v>1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58</v>
      </c>
      <c r="D534" s="202">
        <v>1</v>
      </c>
      <c r="E534" s="117">
        <v>56</v>
      </c>
      <c r="F534" s="117">
        <v>0</v>
      </c>
      <c r="G534" s="117">
        <v>1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90</v>
      </c>
      <c r="R534" s="202">
        <v>0</v>
      </c>
      <c r="S534" s="117">
        <v>84</v>
      </c>
      <c r="T534" s="117">
        <v>1</v>
      </c>
      <c r="U534" s="117">
        <v>5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148</v>
      </c>
      <c r="AF534" s="7">
        <v>1</v>
      </c>
      <c r="AG534" s="7">
        <v>140</v>
      </c>
      <c r="AH534" s="7">
        <v>1</v>
      </c>
      <c r="AI534" s="7">
        <v>6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64</v>
      </c>
      <c r="D535" s="202">
        <v>0</v>
      </c>
      <c r="E535" s="117">
        <v>59</v>
      </c>
      <c r="F535" s="117">
        <v>0</v>
      </c>
      <c r="G535" s="117">
        <v>4</v>
      </c>
      <c r="H535" s="117">
        <v>1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87</v>
      </c>
      <c r="R535" s="202">
        <v>0</v>
      </c>
      <c r="S535" s="117">
        <v>83</v>
      </c>
      <c r="T535" s="117">
        <v>0</v>
      </c>
      <c r="U535" s="117">
        <v>3</v>
      </c>
      <c r="V535" s="117">
        <v>1</v>
      </c>
      <c r="W535" s="117">
        <v>0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151</v>
      </c>
      <c r="AF535" s="7">
        <v>0</v>
      </c>
      <c r="AG535" s="7">
        <v>142</v>
      </c>
      <c r="AH535" s="7">
        <v>0</v>
      </c>
      <c r="AI535" s="7">
        <v>7</v>
      </c>
      <c r="AJ535" s="7">
        <v>2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70</v>
      </c>
      <c r="D536" s="202">
        <v>1</v>
      </c>
      <c r="E536" s="117">
        <v>64</v>
      </c>
      <c r="F536" s="117">
        <v>0</v>
      </c>
      <c r="G536" s="117">
        <v>5</v>
      </c>
      <c r="H536" s="117">
        <v>0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70</v>
      </c>
      <c r="R536" s="202">
        <v>0</v>
      </c>
      <c r="S536" s="117">
        <v>66</v>
      </c>
      <c r="T536" s="117">
        <v>0</v>
      </c>
      <c r="U536" s="117">
        <v>4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140</v>
      </c>
      <c r="AF536" s="7">
        <v>1</v>
      </c>
      <c r="AG536" s="7">
        <v>130</v>
      </c>
      <c r="AH536" s="7">
        <v>0</v>
      </c>
      <c r="AI536" s="7">
        <v>9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57</v>
      </c>
      <c r="D537" s="202">
        <v>1</v>
      </c>
      <c r="E537" s="117">
        <v>52</v>
      </c>
      <c r="F537" s="117">
        <v>1</v>
      </c>
      <c r="G537" s="117">
        <v>3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64</v>
      </c>
      <c r="R537" s="202">
        <v>0</v>
      </c>
      <c r="S537" s="117">
        <v>61</v>
      </c>
      <c r="T537" s="117">
        <v>0</v>
      </c>
      <c r="U537" s="117">
        <v>2</v>
      </c>
      <c r="V537" s="117">
        <v>1</v>
      </c>
      <c r="W537" s="117">
        <v>0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121</v>
      </c>
      <c r="AF537" s="7">
        <v>1</v>
      </c>
      <c r="AG537" s="7">
        <v>113</v>
      </c>
      <c r="AH537" s="7">
        <v>1</v>
      </c>
      <c r="AI537" s="7">
        <v>5</v>
      </c>
      <c r="AJ537" s="7">
        <v>1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55</v>
      </c>
      <c r="D538" s="202">
        <v>1</v>
      </c>
      <c r="E538" s="117">
        <v>51</v>
      </c>
      <c r="F538" s="117">
        <v>0</v>
      </c>
      <c r="G538" s="117">
        <v>2</v>
      </c>
      <c r="H538" s="117">
        <v>0</v>
      </c>
      <c r="I538" s="117">
        <v>1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56</v>
      </c>
      <c r="R538" s="202">
        <v>3</v>
      </c>
      <c r="S538" s="117">
        <v>51</v>
      </c>
      <c r="T538" s="117">
        <v>0</v>
      </c>
      <c r="U538" s="117">
        <v>1</v>
      </c>
      <c r="V538" s="117">
        <v>0</v>
      </c>
      <c r="W538" s="117">
        <v>1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111</v>
      </c>
      <c r="AF538" s="7">
        <v>4</v>
      </c>
      <c r="AG538" s="7">
        <v>102</v>
      </c>
      <c r="AH538" s="7">
        <v>0</v>
      </c>
      <c r="AI538" s="7">
        <v>3</v>
      </c>
      <c r="AJ538" s="7">
        <v>0</v>
      </c>
      <c r="AK538" s="7">
        <v>2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49</v>
      </c>
      <c r="D539" s="202">
        <v>0</v>
      </c>
      <c r="E539" s="117">
        <v>48</v>
      </c>
      <c r="F539" s="117">
        <v>0</v>
      </c>
      <c r="G539" s="117">
        <v>1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65</v>
      </c>
      <c r="R539" s="202">
        <v>0</v>
      </c>
      <c r="S539" s="117">
        <v>62</v>
      </c>
      <c r="T539" s="117">
        <v>1</v>
      </c>
      <c r="U539" s="117">
        <v>2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114</v>
      </c>
      <c r="AF539" s="7">
        <v>0</v>
      </c>
      <c r="AG539" s="7">
        <v>110</v>
      </c>
      <c r="AH539" s="7">
        <v>1</v>
      </c>
      <c r="AI539" s="7">
        <v>3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42</v>
      </c>
      <c r="D540" s="202">
        <v>0</v>
      </c>
      <c r="E540" s="117">
        <v>40</v>
      </c>
      <c r="F540" s="117">
        <v>0</v>
      </c>
      <c r="G540" s="117">
        <v>1</v>
      </c>
      <c r="H540" s="117">
        <v>1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66</v>
      </c>
      <c r="R540" s="202">
        <v>1</v>
      </c>
      <c r="S540" s="117">
        <v>63</v>
      </c>
      <c r="T540" s="117">
        <v>0</v>
      </c>
      <c r="U540" s="117">
        <v>2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108</v>
      </c>
      <c r="AF540" s="7">
        <v>1</v>
      </c>
      <c r="AG540" s="7">
        <v>103</v>
      </c>
      <c r="AH540" s="7">
        <v>0</v>
      </c>
      <c r="AI540" s="7">
        <v>3</v>
      </c>
      <c r="AJ540" s="7">
        <v>1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33</v>
      </c>
      <c r="D541" s="202">
        <v>1</v>
      </c>
      <c r="E541" s="117">
        <v>31</v>
      </c>
      <c r="F541" s="117">
        <v>0</v>
      </c>
      <c r="G541" s="117">
        <v>1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37</v>
      </c>
      <c r="R541" s="202">
        <v>0</v>
      </c>
      <c r="S541" s="117">
        <v>35</v>
      </c>
      <c r="T541" s="117">
        <v>0</v>
      </c>
      <c r="U541" s="117">
        <v>2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70</v>
      </c>
      <c r="AF541" s="7">
        <v>1</v>
      </c>
      <c r="AG541" s="7">
        <v>66</v>
      </c>
      <c r="AH541" s="7">
        <v>0</v>
      </c>
      <c r="AI541" s="7">
        <v>3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41</v>
      </c>
      <c r="D542" s="202">
        <v>1</v>
      </c>
      <c r="E542" s="117">
        <v>40</v>
      </c>
      <c r="F542" s="117">
        <v>0</v>
      </c>
      <c r="G542" s="117">
        <v>0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51</v>
      </c>
      <c r="R542" s="202">
        <v>0</v>
      </c>
      <c r="S542" s="117">
        <v>51</v>
      </c>
      <c r="T542" s="117">
        <v>0</v>
      </c>
      <c r="U542" s="117">
        <v>0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92</v>
      </c>
      <c r="AF542" s="7">
        <v>1</v>
      </c>
      <c r="AG542" s="7">
        <v>91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52</v>
      </c>
      <c r="D543" s="202">
        <v>1</v>
      </c>
      <c r="E543" s="117">
        <v>49</v>
      </c>
      <c r="F543" s="117">
        <v>1</v>
      </c>
      <c r="G543" s="117">
        <v>1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60</v>
      </c>
      <c r="R543" s="202">
        <v>2</v>
      </c>
      <c r="S543" s="117">
        <v>55</v>
      </c>
      <c r="T543" s="117">
        <v>0</v>
      </c>
      <c r="U543" s="117">
        <v>3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112</v>
      </c>
      <c r="AF543" s="7">
        <v>3</v>
      </c>
      <c r="AG543" s="7">
        <v>104</v>
      </c>
      <c r="AH543" s="7">
        <v>1</v>
      </c>
      <c r="AI543" s="7">
        <v>4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35</v>
      </c>
      <c r="D544" s="202">
        <v>0</v>
      </c>
      <c r="E544" s="117">
        <v>32</v>
      </c>
      <c r="F544" s="117">
        <v>0</v>
      </c>
      <c r="G544" s="117">
        <v>2</v>
      </c>
      <c r="H544" s="117">
        <v>1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61</v>
      </c>
      <c r="R544" s="202">
        <v>1</v>
      </c>
      <c r="S544" s="117">
        <v>57</v>
      </c>
      <c r="T544" s="117">
        <v>0</v>
      </c>
      <c r="U544" s="117">
        <v>1</v>
      </c>
      <c r="V544" s="117">
        <v>0</v>
      </c>
      <c r="W544" s="117">
        <v>2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96</v>
      </c>
      <c r="AF544" s="7">
        <v>1</v>
      </c>
      <c r="AG544" s="7">
        <v>89</v>
      </c>
      <c r="AH544" s="7">
        <v>0</v>
      </c>
      <c r="AI544" s="7">
        <v>3</v>
      </c>
      <c r="AJ544" s="7">
        <v>1</v>
      </c>
      <c r="AK544" s="7">
        <v>2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36</v>
      </c>
      <c r="D545" s="202">
        <v>0</v>
      </c>
      <c r="E545" s="117">
        <v>34</v>
      </c>
      <c r="F545" s="117">
        <v>0</v>
      </c>
      <c r="G545" s="117">
        <v>2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46</v>
      </c>
      <c r="R545" s="202">
        <v>1</v>
      </c>
      <c r="S545" s="117">
        <v>43</v>
      </c>
      <c r="T545" s="117">
        <v>0</v>
      </c>
      <c r="U545" s="117">
        <v>1</v>
      </c>
      <c r="V545" s="117">
        <v>1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82</v>
      </c>
      <c r="AF545" s="7">
        <v>1</v>
      </c>
      <c r="AG545" s="7">
        <v>77</v>
      </c>
      <c r="AH545" s="7">
        <v>0</v>
      </c>
      <c r="AI545" s="7">
        <v>3</v>
      </c>
      <c r="AJ545" s="7">
        <v>1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26</v>
      </c>
      <c r="D546" s="202">
        <v>1</v>
      </c>
      <c r="E546" s="117">
        <v>24</v>
      </c>
      <c r="F546" s="117">
        <v>0</v>
      </c>
      <c r="G546" s="117">
        <v>0</v>
      </c>
      <c r="H546" s="117">
        <v>1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24</v>
      </c>
      <c r="R546" s="202">
        <v>0</v>
      </c>
      <c r="S546" s="117">
        <v>22</v>
      </c>
      <c r="T546" s="117">
        <v>0</v>
      </c>
      <c r="U546" s="117">
        <v>1</v>
      </c>
      <c r="V546" s="117">
        <v>1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50</v>
      </c>
      <c r="AF546" s="7">
        <v>1</v>
      </c>
      <c r="AG546" s="7">
        <v>46</v>
      </c>
      <c r="AH546" s="7">
        <v>0</v>
      </c>
      <c r="AI546" s="7">
        <v>1</v>
      </c>
      <c r="AJ546" s="7">
        <v>2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13</v>
      </c>
      <c r="D547" s="202">
        <v>0</v>
      </c>
      <c r="E547" s="117">
        <v>13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41</v>
      </c>
      <c r="R547" s="202">
        <v>0</v>
      </c>
      <c r="S547" s="117">
        <v>37</v>
      </c>
      <c r="T547" s="117">
        <v>1</v>
      </c>
      <c r="U547" s="117">
        <v>3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54</v>
      </c>
      <c r="AF547" s="7">
        <v>0</v>
      </c>
      <c r="AG547" s="7">
        <v>50</v>
      </c>
      <c r="AH547" s="7">
        <v>1</v>
      </c>
      <c r="AI547" s="7">
        <v>3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21</v>
      </c>
      <c r="D548" s="202">
        <v>0</v>
      </c>
      <c r="E548" s="117">
        <v>20</v>
      </c>
      <c r="F548" s="117">
        <v>0</v>
      </c>
      <c r="G548" s="117">
        <v>1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31</v>
      </c>
      <c r="R548" s="202">
        <v>1</v>
      </c>
      <c r="S548" s="117">
        <v>30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52</v>
      </c>
      <c r="AF548" s="7">
        <v>1</v>
      </c>
      <c r="AG548" s="7">
        <v>50</v>
      </c>
      <c r="AH548" s="7">
        <v>0</v>
      </c>
      <c r="AI548" s="7">
        <v>1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19</v>
      </c>
      <c r="D549" s="202">
        <v>0</v>
      </c>
      <c r="E549" s="117">
        <v>19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18</v>
      </c>
      <c r="R549" s="202">
        <v>1</v>
      </c>
      <c r="S549" s="117">
        <v>17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37</v>
      </c>
      <c r="AF549" s="7">
        <v>1</v>
      </c>
      <c r="AG549" s="7">
        <v>36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20</v>
      </c>
      <c r="D550" s="204">
        <v>0</v>
      </c>
      <c r="E550" s="205">
        <v>19</v>
      </c>
      <c r="F550" s="205">
        <v>0</v>
      </c>
      <c r="G550" s="205">
        <v>1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13</v>
      </c>
      <c r="R550" s="204">
        <v>0</v>
      </c>
      <c r="S550" s="205">
        <v>13</v>
      </c>
      <c r="T550" s="205">
        <v>0</v>
      </c>
      <c r="U550" s="205">
        <v>0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33</v>
      </c>
      <c r="AF550" s="11">
        <v>0</v>
      </c>
      <c r="AG550" s="11">
        <v>32</v>
      </c>
      <c r="AH550" s="11">
        <v>0</v>
      </c>
      <c r="AI550" s="11">
        <v>1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57</v>
      </c>
      <c r="C551" s="274">
        <v>5540</v>
      </c>
      <c r="D551" s="275">
        <v>85</v>
      </c>
      <c r="E551" s="275">
        <v>5049</v>
      </c>
      <c r="F551" s="275">
        <v>14</v>
      </c>
      <c r="G551" s="275">
        <v>379</v>
      </c>
      <c r="H551" s="275">
        <v>4</v>
      </c>
      <c r="I551" s="275">
        <v>3</v>
      </c>
      <c r="J551" s="275">
        <v>1</v>
      </c>
      <c r="K551" s="275">
        <v>4</v>
      </c>
      <c r="L551" s="275">
        <v>0</v>
      </c>
      <c r="M551" s="275">
        <v>1</v>
      </c>
      <c r="N551" s="275">
        <v>0</v>
      </c>
      <c r="O551" s="276">
        <v>0</v>
      </c>
      <c r="P551" s="7"/>
      <c r="Q551" s="277">
        <v>4700</v>
      </c>
      <c r="R551" s="275">
        <v>55</v>
      </c>
      <c r="S551" s="275">
        <v>4309</v>
      </c>
      <c r="T551" s="275">
        <v>16</v>
      </c>
      <c r="U551" s="275">
        <v>291</v>
      </c>
      <c r="V551" s="275">
        <v>7</v>
      </c>
      <c r="W551" s="275">
        <v>13</v>
      </c>
      <c r="X551" s="275">
        <v>2</v>
      </c>
      <c r="Y551" s="275">
        <v>0</v>
      </c>
      <c r="Z551" s="275">
        <v>2</v>
      </c>
      <c r="AA551" s="275">
        <v>5</v>
      </c>
      <c r="AB551" s="275">
        <v>0</v>
      </c>
      <c r="AC551" s="276">
        <v>0</v>
      </c>
      <c r="AD551" s="7"/>
      <c r="AE551" s="277">
        <v>10240</v>
      </c>
      <c r="AF551" s="275">
        <v>140</v>
      </c>
      <c r="AG551" s="275">
        <v>9358</v>
      </c>
      <c r="AH551" s="275">
        <v>30</v>
      </c>
      <c r="AI551" s="275">
        <v>670</v>
      </c>
      <c r="AJ551" s="275">
        <v>11</v>
      </c>
      <c r="AK551" s="275">
        <v>16</v>
      </c>
      <c r="AL551" s="275">
        <v>3</v>
      </c>
      <c r="AM551" s="275">
        <v>4</v>
      </c>
      <c r="AN551" s="275">
        <v>2</v>
      </c>
      <c r="AO551" s="275">
        <v>6</v>
      </c>
      <c r="AP551" s="275">
        <v>0</v>
      </c>
      <c r="AQ551" s="276">
        <v>0</v>
      </c>
      <c r="AR551" s="9"/>
    </row>
    <row r="552" spans="1:44" x14ac:dyDescent="0.35">
      <c r="A552" s="133">
        <v>4</v>
      </c>
      <c r="B552" s="278" t="s">
        <v>58</v>
      </c>
      <c r="C552" s="279">
        <v>6556</v>
      </c>
      <c r="D552" s="280">
        <v>98</v>
      </c>
      <c r="E552" s="280">
        <v>6002</v>
      </c>
      <c r="F552" s="280">
        <v>15</v>
      </c>
      <c r="G552" s="280">
        <v>420</v>
      </c>
      <c r="H552" s="280">
        <v>9</v>
      </c>
      <c r="I552" s="280">
        <v>5</v>
      </c>
      <c r="J552" s="280">
        <v>1</v>
      </c>
      <c r="K552" s="280">
        <v>5</v>
      </c>
      <c r="L552" s="280">
        <v>0</v>
      </c>
      <c r="M552" s="280">
        <v>1</v>
      </c>
      <c r="N552" s="280">
        <v>0</v>
      </c>
      <c r="O552" s="281">
        <v>0</v>
      </c>
      <c r="P552" s="7"/>
      <c r="Q552" s="282">
        <v>5687</v>
      </c>
      <c r="R552" s="280">
        <v>66</v>
      </c>
      <c r="S552" s="280">
        <v>5242</v>
      </c>
      <c r="T552" s="280">
        <v>18</v>
      </c>
      <c r="U552" s="280">
        <v>329</v>
      </c>
      <c r="V552" s="280">
        <v>9</v>
      </c>
      <c r="W552" s="280">
        <v>14</v>
      </c>
      <c r="X552" s="280">
        <v>2</v>
      </c>
      <c r="Y552" s="280">
        <v>0</v>
      </c>
      <c r="Z552" s="280">
        <v>2</v>
      </c>
      <c r="AA552" s="280">
        <v>5</v>
      </c>
      <c r="AB552" s="280">
        <v>0</v>
      </c>
      <c r="AC552" s="281">
        <v>0</v>
      </c>
      <c r="AD552" s="7"/>
      <c r="AE552" s="282">
        <v>12243</v>
      </c>
      <c r="AF552" s="280">
        <v>164</v>
      </c>
      <c r="AG552" s="280">
        <v>11244</v>
      </c>
      <c r="AH552" s="280">
        <v>33</v>
      </c>
      <c r="AI552" s="280">
        <v>749</v>
      </c>
      <c r="AJ552" s="280">
        <v>18</v>
      </c>
      <c r="AK552" s="280">
        <v>19</v>
      </c>
      <c r="AL552" s="280">
        <v>3</v>
      </c>
      <c r="AM552" s="280">
        <v>5</v>
      </c>
      <c r="AN552" s="280">
        <v>2</v>
      </c>
      <c r="AO552" s="280">
        <v>6</v>
      </c>
      <c r="AP552" s="280">
        <v>0</v>
      </c>
      <c r="AQ552" s="281">
        <v>0</v>
      </c>
      <c r="AR552" s="9"/>
    </row>
    <row r="553" spans="1:44" x14ac:dyDescent="0.35">
      <c r="A553" s="133">
        <v>4</v>
      </c>
      <c r="B553" s="283" t="s">
        <v>59</v>
      </c>
      <c r="C553" s="284">
        <v>6778</v>
      </c>
      <c r="D553" s="285">
        <v>100</v>
      </c>
      <c r="E553" s="285">
        <v>6212</v>
      </c>
      <c r="F553" s="285">
        <v>16</v>
      </c>
      <c r="G553" s="285">
        <v>427</v>
      </c>
      <c r="H553" s="285">
        <v>11</v>
      </c>
      <c r="I553" s="285">
        <v>5</v>
      </c>
      <c r="J553" s="285">
        <v>1</v>
      </c>
      <c r="K553" s="285">
        <v>5</v>
      </c>
      <c r="L553" s="285">
        <v>0</v>
      </c>
      <c r="M553" s="285">
        <v>1</v>
      </c>
      <c r="N553" s="285">
        <v>0</v>
      </c>
      <c r="O553" s="286">
        <v>0</v>
      </c>
      <c r="P553" s="7"/>
      <c r="Q553" s="287">
        <v>5981</v>
      </c>
      <c r="R553" s="285">
        <v>72</v>
      </c>
      <c r="S553" s="285">
        <v>5516</v>
      </c>
      <c r="T553" s="285">
        <v>19</v>
      </c>
      <c r="U553" s="285">
        <v>338</v>
      </c>
      <c r="V553" s="285">
        <v>11</v>
      </c>
      <c r="W553" s="285">
        <v>16</v>
      </c>
      <c r="X553" s="285">
        <v>2</v>
      </c>
      <c r="Y553" s="285">
        <v>0</v>
      </c>
      <c r="Z553" s="285">
        <v>2</v>
      </c>
      <c r="AA553" s="285">
        <v>5</v>
      </c>
      <c r="AB553" s="285">
        <v>0</v>
      </c>
      <c r="AC553" s="286">
        <v>0</v>
      </c>
      <c r="AD553" s="7"/>
      <c r="AE553" s="287">
        <v>12759</v>
      </c>
      <c r="AF553" s="285">
        <v>172</v>
      </c>
      <c r="AG553" s="285">
        <v>11728</v>
      </c>
      <c r="AH553" s="285">
        <v>35</v>
      </c>
      <c r="AI553" s="285">
        <v>765</v>
      </c>
      <c r="AJ553" s="285">
        <v>22</v>
      </c>
      <c r="AK553" s="285">
        <v>21</v>
      </c>
      <c r="AL553" s="285">
        <v>3</v>
      </c>
      <c r="AM553" s="285">
        <v>5</v>
      </c>
      <c r="AN553" s="285">
        <v>2</v>
      </c>
      <c r="AO553" s="285">
        <v>6</v>
      </c>
      <c r="AP553" s="285">
        <v>0</v>
      </c>
      <c r="AQ553" s="286">
        <v>0</v>
      </c>
      <c r="AR553" s="9"/>
    </row>
    <row r="554" spans="1:44" x14ac:dyDescent="0.35">
      <c r="A554" s="133">
        <v>4</v>
      </c>
      <c r="B554" s="288" t="s">
        <v>60</v>
      </c>
      <c r="C554" s="289">
        <v>6932</v>
      </c>
      <c r="D554" s="290">
        <v>105</v>
      </c>
      <c r="E554" s="290">
        <v>6352</v>
      </c>
      <c r="F554" s="290">
        <v>16</v>
      </c>
      <c r="G554" s="290">
        <v>436</v>
      </c>
      <c r="H554" s="290">
        <v>11</v>
      </c>
      <c r="I554" s="290">
        <v>5</v>
      </c>
      <c r="J554" s="290">
        <v>1</v>
      </c>
      <c r="K554" s="290">
        <v>5</v>
      </c>
      <c r="L554" s="290">
        <v>0</v>
      </c>
      <c r="M554" s="290">
        <v>1</v>
      </c>
      <c r="N554" s="290">
        <v>0</v>
      </c>
      <c r="O554" s="291">
        <v>0</v>
      </c>
      <c r="P554" s="7"/>
      <c r="Q554" s="292">
        <v>6098</v>
      </c>
      <c r="R554" s="290">
        <v>72</v>
      </c>
      <c r="S554" s="290">
        <v>5623</v>
      </c>
      <c r="T554" s="290">
        <v>19</v>
      </c>
      <c r="U554" s="290">
        <v>348</v>
      </c>
      <c r="V554" s="290">
        <v>11</v>
      </c>
      <c r="W554" s="290">
        <v>16</v>
      </c>
      <c r="X554" s="290">
        <v>2</v>
      </c>
      <c r="Y554" s="290">
        <v>0</v>
      </c>
      <c r="Z554" s="290">
        <v>2</v>
      </c>
      <c r="AA554" s="290">
        <v>5</v>
      </c>
      <c r="AB554" s="290">
        <v>0</v>
      </c>
      <c r="AC554" s="291">
        <v>0</v>
      </c>
      <c r="AD554" s="7"/>
      <c r="AE554" s="292">
        <v>13030</v>
      </c>
      <c r="AF554" s="290">
        <v>177</v>
      </c>
      <c r="AG554" s="290">
        <v>11975</v>
      </c>
      <c r="AH554" s="290">
        <v>35</v>
      </c>
      <c r="AI554" s="290">
        <v>784</v>
      </c>
      <c r="AJ554" s="290">
        <v>22</v>
      </c>
      <c r="AK554" s="290">
        <v>21</v>
      </c>
      <c r="AL554" s="290">
        <v>3</v>
      </c>
      <c r="AM554" s="290">
        <v>5</v>
      </c>
      <c r="AN554" s="290">
        <v>2</v>
      </c>
      <c r="AO554" s="290">
        <v>6</v>
      </c>
      <c r="AP554" s="290">
        <v>0</v>
      </c>
      <c r="AQ554" s="291">
        <v>0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65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15</v>
      </c>
      <c r="D557" s="200">
        <v>0</v>
      </c>
      <c r="E557" s="112">
        <v>14</v>
      </c>
      <c r="F557" s="112">
        <v>0</v>
      </c>
      <c r="G557" s="112">
        <v>1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12</v>
      </c>
      <c r="R557" s="200">
        <v>1</v>
      </c>
      <c r="S557" s="112">
        <v>10</v>
      </c>
      <c r="T557" s="112">
        <v>0</v>
      </c>
      <c r="U557" s="112">
        <v>1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27</v>
      </c>
      <c r="AF557" s="112">
        <v>1</v>
      </c>
      <c r="AG557" s="113">
        <v>24</v>
      </c>
      <c r="AH557" s="113">
        <v>0</v>
      </c>
      <c r="AI557" s="113">
        <v>2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16</v>
      </c>
      <c r="D558" s="202">
        <v>1</v>
      </c>
      <c r="E558" s="117">
        <v>12</v>
      </c>
      <c r="F558" s="117">
        <v>0</v>
      </c>
      <c r="G558" s="117">
        <v>3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16</v>
      </c>
      <c r="R558" s="202">
        <v>1</v>
      </c>
      <c r="S558" s="117">
        <v>14</v>
      </c>
      <c r="T558" s="117">
        <v>0</v>
      </c>
      <c r="U558" s="117">
        <v>1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32</v>
      </c>
      <c r="AF558" s="7">
        <v>2</v>
      </c>
      <c r="AG558" s="7">
        <v>26</v>
      </c>
      <c r="AH558" s="7">
        <v>0</v>
      </c>
      <c r="AI558" s="7">
        <v>4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10</v>
      </c>
      <c r="D559" s="202">
        <v>0</v>
      </c>
      <c r="E559" s="117">
        <v>9</v>
      </c>
      <c r="F559" s="117">
        <v>0</v>
      </c>
      <c r="G559" s="117">
        <v>0</v>
      </c>
      <c r="H559" s="117">
        <v>1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10</v>
      </c>
      <c r="R559" s="202">
        <v>0</v>
      </c>
      <c r="S559" s="117">
        <v>10</v>
      </c>
      <c r="T559" s="117">
        <v>0</v>
      </c>
      <c r="U559" s="117">
        <v>0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20</v>
      </c>
      <c r="AF559" s="7">
        <v>0</v>
      </c>
      <c r="AG559" s="7">
        <v>19</v>
      </c>
      <c r="AH559" s="7">
        <v>0</v>
      </c>
      <c r="AI559" s="7">
        <v>0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8</v>
      </c>
      <c r="D560" s="202">
        <v>0</v>
      </c>
      <c r="E560" s="117">
        <v>8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6</v>
      </c>
      <c r="R560" s="202">
        <v>0</v>
      </c>
      <c r="S560" s="117">
        <v>6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14</v>
      </c>
      <c r="AF560" s="7">
        <v>0</v>
      </c>
      <c r="AG560" s="7">
        <v>14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7</v>
      </c>
      <c r="D561" s="202">
        <v>0</v>
      </c>
      <c r="E561" s="117">
        <v>7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10</v>
      </c>
      <c r="R561" s="202">
        <v>0</v>
      </c>
      <c r="S561" s="117">
        <v>10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17</v>
      </c>
      <c r="AF561" s="7">
        <v>0</v>
      </c>
      <c r="AG561" s="7">
        <v>17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7</v>
      </c>
      <c r="D562" s="202">
        <v>0</v>
      </c>
      <c r="E562" s="117">
        <v>6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1</v>
      </c>
      <c r="M562" s="117">
        <v>0</v>
      </c>
      <c r="N562" s="117">
        <v>0</v>
      </c>
      <c r="O562" s="203">
        <v>0</v>
      </c>
      <c r="Q562" s="115">
        <v>5</v>
      </c>
      <c r="R562" s="202">
        <v>0</v>
      </c>
      <c r="S562" s="117">
        <v>5</v>
      </c>
      <c r="T562" s="117">
        <v>0</v>
      </c>
      <c r="U562" s="117">
        <v>0</v>
      </c>
      <c r="V562" s="117">
        <v>0</v>
      </c>
      <c r="W562" s="117">
        <v>0</v>
      </c>
      <c r="X562" s="117">
        <v>0</v>
      </c>
      <c r="Y562" s="117">
        <v>0</v>
      </c>
      <c r="Z562" s="117">
        <v>0</v>
      </c>
      <c r="AA562" s="117">
        <v>0</v>
      </c>
      <c r="AB562" s="117">
        <v>0</v>
      </c>
      <c r="AC562" s="203">
        <v>0</v>
      </c>
      <c r="AE562" s="115">
        <v>12</v>
      </c>
      <c r="AF562" s="7">
        <v>0</v>
      </c>
      <c r="AG562" s="7">
        <v>11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1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6</v>
      </c>
      <c r="D563" s="202">
        <v>0</v>
      </c>
      <c r="E563" s="117">
        <v>6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9</v>
      </c>
      <c r="R563" s="202">
        <v>1</v>
      </c>
      <c r="S563" s="117">
        <v>6</v>
      </c>
      <c r="T563" s="117">
        <v>0</v>
      </c>
      <c r="U563" s="117">
        <v>2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15</v>
      </c>
      <c r="AF563" s="7">
        <v>1</v>
      </c>
      <c r="AG563" s="7">
        <v>12</v>
      </c>
      <c r="AH563" s="7">
        <v>0</v>
      </c>
      <c r="AI563" s="7">
        <v>2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6</v>
      </c>
      <c r="D564" s="202">
        <v>0</v>
      </c>
      <c r="E564" s="117">
        <v>5</v>
      </c>
      <c r="F564" s="117">
        <v>0</v>
      </c>
      <c r="G564" s="117">
        <v>1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5</v>
      </c>
      <c r="R564" s="202">
        <v>0</v>
      </c>
      <c r="S564" s="117">
        <v>4</v>
      </c>
      <c r="T564" s="117">
        <v>0</v>
      </c>
      <c r="U564" s="117">
        <v>1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11</v>
      </c>
      <c r="AF564" s="7">
        <v>0</v>
      </c>
      <c r="AG564" s="7">
        <v>9</v>
      </c>
      <c r="AH564" s="7">
        <v>0</v>
      </c>
      <c r="AI564" s="7">
        <v>2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5</v>
      </c>
      <c r="D565" s="202">
        <v>0</v>
      </c>
      <c r="E565" s="117">
        <v>5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3</v>
      </c>
      <c r="R565" s="202">
        <v>1</v>
      </c>
      <c r="S565" s="117">
        <v>2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8</v>
      </c>
      <c r="AF565" s="7">
        <v>1</v>
      </c>
      <c r="AG565" s="7">
        <v>7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2</v>
      </c>
      <c r="D566" s="202">
        <v>0</v>
      </c>
      <c r="E566" s="117">
        <v>2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2</v>
      </c>
      <c r="R566" s="202">
        <v>0</v>
      </c>
      <c r="S566" s="117">
        <v>2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4</v>
      </c>
      <c r="AF566" s="7">
        <v>0</v>
      </c>
      <c r="AG566" s="7">
        <v>4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2</v>
      </c>
      <c r="D567" s="202">
        <v>0</v>
      </c>
      <c r="E567" s="117">
        <v>2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4</v>
      </c>
      <c r="R567" s="202">
        <v>0</v>
      </c>
      <c r="S567" s="117">
        <v>4</v>
      </c>
      <c r="T567" s="117">
        <v>0</v>
      </c>
      <c r="U567" s="117">
        <v>0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6</v>
      </c>
      <c r="AF567" s="7">
        <v>0</v>
      </c>
      <c r="AG567" s="7">
        <v>6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4</v>
      </c>
      <c r="D568" s="202">
        <v>0</v>
      </c>
      <c r="E568" s="117">
        <v>4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4</v>
      </c>
      <c r="R568" s="202">
        <v>0</v>
      </c>
      <c r="S568" s="117">
        <v>4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8</v>
      </c>
      <c r="AF568" s="7">
        <v>0</v>
      </c>
      <c r="AG568" s="7">
        <v>8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4</v>
      </c>
      <c r="D569" s="202">
        <v>0</v>
      </c>
      <c r="E569" s="117">
        <v>4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4</v>
      </c>
      <c r="R569" s="202">
        <v>0</v>
      </c>
      <c r="S569" s="117">
        <v>4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8</v>
      </c>
      <c r="AF569" s="7">
        <v>0</v>
      </c>
      <c r="AG569" s="7">
        <v>8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1</v>
      </c>
      <c r="D570" s="202">
        <v>0</v>
      </c>
      <c r="E570" s="117">
        <v>1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1</v>
      </c>
      <c r="R570" s="202">
        <v>0</v>
      </c>
      <c r="S570" s="117">
        <v>1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2</v>
      </c>
      <c r="AF570" s="7">
        <v>0</v>
      </c>
      <c r="AG570" s="7">
        <v>2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1</v>
      </c>
      <c r="D571" s="202">
        <v>0</v>
      </c>
      <c r="E571" s="117">
        <v>1</v>
      </c>
      <c r="F571" s="117">
        <v>0</v>
      </c>
      <c r="G571" s="117">
        <v>0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3</v>
      </c>
      <c r="R571" s="202">
        <v>0</v>
      </c>
      <c r="S571" s="117">
        <v>3</v>
      </c>
      <c r="T571" s="117">
        <v>0</v>
      </c>
      <c r="U571" s="117">
        <v>0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4</v>
      </c>
      <c r="AF571" s="7">
        <v>0</v>
      </c>
      <c r="AG571" s="7">
        <v>4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4</v>
      </c>
      <c r="D572" s="202">
        <v>0</v>
      </c>
      <c r="E572" s="117">
        <v>3</v>
      </c>
      <c r="F572" s="117">
        <v>0</v>
      </c>
      <c r="G572" s="117">
        <v>1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0</v>
      </c>
      <c r="R572" s="202">
        <v>0</v>
      </c>
      <c r="S572" s="117">
        <v>0</v>
      </c>
      <c r="T572" s="117">
        <v>0</v>
      </c>
      <c r="U572" s="117">
        <v>0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4</v>
      </c>
      <c r="AF572" s="7">
        <v>0</v>
      </c>
      <c r="AG572" s="7">
        <v>3</v>
      </c>
      <c r="AH572" s="7">
        <v>0</v>
      </c>
      <c r="AI572" s="7">
        <v>1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0</v>
      </c>
      <c r="D573" s="202">
        <v>0</v>
      </c>
      <c r="E573" s="117">
        <v>0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2</v>
      </c>
      <c r="R573" s="202">
        <v>0</v>
      </c>
      <c r="S573" s="117">
        <v>2</v>
      </c>
      <c r="T573" s="117">
        <v>0</v>
      </c>
      <c r="U573" s="117">
        <v>0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2</v>
      </c>
      <c r="AF573" s="7">
        <v>0</v>
      </c>
      <c r="AG573" s="7">
        <v>2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5</v>
      </c>
      <c r="D574" s="202">
        <v>1</v>
      </c>
      <c r="E574" s="117">
        <v>4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1</v>
      </c>
      <c r="R574" s="202">
        <v>0</v>
      </c>
      <c r="S574" s="117">
        <v>1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6</v>
      </c>
      <c r="AF574" s="7">
        <v>1</v>
      </c>
      <c r="AG574" s="7">
        <v>5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3</v>
      </c>
      <c r="D575" s="202">
        <v>0</v>
      </c>
      <c r="E575" s="117">
        <v>3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5</v>
      </c>
      <c r="R575" s="202">
        <v>0</v>
      </c>
      <c r="S575" s="117">
        <v>5</v>
      </c>
      <c r="T575" s="117">
        <v>0</v>
      </c>
      <c r="U575" s="117">
        <v>0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8</v>
      </c>
      <c r="AF575" s="7">
        <v>0</v>
      </c>
      <c r="AG575" s="7">
        <v>8</v>
      </c>
      <c r="AH575" s="7">
        <v>0</v>
      </c>
      <c r="AI575" s="7">
        <v>0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7</v>
      </c>
      <c r="D576" s="202">
        <v>0</v>
      </c>
      <c r="E576" s="117">
        <v>6</v>
      </c>
      <c r="F576" s="117">
        <v>0</v>
      </c>
      <c r="G576" s="117">
        <v>1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4</v>
      </c>
      <c r="R576" s="202">
        <v>0</v>
      </c>
      <c r="S576" s="117">
        <v>4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11</v>
      </c>
      <c r="AF576" s="7">
        <v>0</v>
      </c>
      <c r="AG576" s="7">
        <v>10</v>
      </c>
      <c r="AH576" s="7">
        <v>0</v>
      </c>
      <c r="AI576" s="7">
        <v>1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6</v>
      </c>
      <c r="D577" s="202">
        <v>1</v>
      </c>
      <c r="E577" s="117">
        <v>5</v>
      </c>
      <c r="F577" s="117">
        <v>0</v>
      </c>
      <c r="G577" s="117">
        <v>0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5</v>
      </c>
      <c r="R577" s="202">
        <v>0</v>
      </c>
      <c r="S577" s="117">
        <v>5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11</v>
      </c>
      <c r="AF577" s="7">
        <v>1</v>
      </c>
      <c r="AG577" s="7">
        <v>10</v>
      </c>
      <c r="AH577" s="7">
        <v>0</v>
      </c>
      <c r="AI577" s="7">
        <v>0</v>
      </c>
      <c r="AJ577" s="7">
        <v>0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8</v>
      </c>
      <c r="D578" s="202">
        <v>0</v>
      </c>
      <c r="E578" s="117">
        <v>8</v>
      </c>
      <c r="F578" s="117">
        <v>0</v>
      </c>
      <c r="G578" s="117">
        <v>0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6</v>
      </c>
      <c r="R578" s="202">
        <v>0</v>
      </c>
      <c r="S578" s="117">
        <v>5</v>
      </c>
      <c r="T578" s="117">
        <v>0</v>
      </c>
      <c r="U578" s="117">
        <v>1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14</v>
      </c>
      <c r="AF578" s="7">
        <v>0</v>
      </c>
      <c r="AG578" s="7">
        <v>13</v>
      </c>
      <c r="AH578" s="7">
        <v>0</v>
      </c>
      <c r="AI578" s="7">
        <v>1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14</v>
      </c>
      <c r="D579" s="202">
        <v>0</v>
      </c>
      <c r="E579" s="117">
        <v>11</v>
      </c>
      <c r="F579" s="117">
        <v>0</v>
      </c>
      <c r="G579" s="117">
        <v>3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4</v>
      </c>
      <c r="R579" s="202">
        <v>0</v>
      </c>
      <c r="S579" s="117">
        <v>3</v>
      </c>
      <c r="T579" s="117">
        <v>0</v>
      </c>
      <c r="U579" s="117">
        <v>1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18</v>
      </c>
      <c r="AF579" s="7">
        <v>0</v>
      </c>
      <c r="AG579" s="7">
        <v>14</v>
      </c>
      <c r="AH579" s="7">
        <v>0</v>
      </c>
      <c r="AI579" s="7">
        <v>4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22</v>
      </c>
      <c r="D580" s="202">
        <v>0</v>
      </c>
      <c r="E580" s="117">
        <v>19</v>
      </c>
      <c r="F580" s="117">
        <v>0</v>
      </c>
      <c r="G580" s="117">
        <v>3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11</v>
      </c>
      <c r="R580" s="202">
        <v>0</v>
      </c>
      <c r="S580" s="117">
        <v>10</v>
      </c>
      <c r="T580" s="117">
        <v>0</v>
      </c>
      <c r="U580" s="117">
        <v>1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33</v>
      </c>
      <c r="AF580" s="7">
        <v>0</v>
      </c>
      <c r="AG580" s="7">
        <v>29</v>
      </c>
      <c r="AH580" s="7">
        <v>0</v>
      </c>
      <c r="AI580" s="7">
        <v>4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28</v>
      </c>
      <c r="D581" s="202">
        <v>0</v>
      </c>
      <c r="E581" s="117">
        <v>28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9</v>
      </c>
      <c r="R581" s="202">
        <v>0</v>
      </c>
      <c r="S581" s="117">
        <v>8</v>
      </c>
      <c r="T581" s="117">
        <v>0</v>
      </c>
      <c r="U581" s="117">
        <v>1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37</v>
      </c>
      <c r="AF581" s="117">
        <v>0</v>
      </c>
      <c r="AG581" s="7">
        <v>36</v>
      </c>
      <c r="AH581" s="7">
        <v>0</v>
      </c>
      <c r="AI581" s="7">
        <v>1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35</v>
      </c>
      <c r="D582" s="202">
        <v>0</v>
      </c>
      <c r="E582" s="117">
        <v>31</v>
      </c>
      <c r="F582" s="117">
        <v>0</v>
      </c>
      <c r="G582" s="117">
        <v>4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22</v>
      </c>
      <c r="R582" s="202">
        <v>0</v>
      </c>
      <c r="S582" s="117">
        <v>21</v>
      </c>
      <c r="T582" s="117">
        <v>0</v>
      </c>
      <c r="U582" s="117">
        <v>1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57</v>
      </c>
      <c r="AF582" s="7">
        <v>0</v>
      </c>
      <c r="AG582" s="7">
        <v>52</v>
      </c>
      <c r="AH582" s="7">
        <v>0</v>
      </c>
      <c r="AI582" s="7">
        <v>5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68</v>
      </c>
      <c r="D583" s="202">
        <v>3</v>
      </c>
      <c r="E583" s="117">
        <v>60</v>
      </c>
      <c r="F583" s="117">
        <v>0</v>
      </c>
      <c r="G583" s="117">
        <v>4</v>
      </c>
      <c r="H583" s="117">
        <v>1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19</v>
      </c>
      <c r="R583" s="202">
        <v>1</v>
      </c>
      <c r="S583" s="117">
        <v>17</v>
      </c>
      <c r="T583" s="117">
        <v>0</v>
      </c>
      <c r="U583" s="117">
        <v>1</v>
      </c>
      <c r="V583" s="117">
        <v>0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87</v>
      </c>
      <c r="AF583" s="7">
        <v>4</v>
      </c>
      <c r="AG583" s="7">
        <v>77</v>
      </c>
      <c r="AH583" s="7">
        <v>0</v>
      </c>
      <c r="AI583" s="7">
        <v>5</v>
      </c>
      <c r="AJ583" s="7">
        <v>1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90</v>
      </c>
      <c r="D584" s="202">
        <v>1</v>
      </c>
      <c r="E584" s="117">
        <v>85</v>
      </c>
      <c r="F584" s="117">
        <v>1</v>
      </c>
      <c r="G584" s="117">
        <v>3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18</v>
      </c>
      <c r="R584" s="202">
        <v>0</v>
      </c>
      <c r="S584" s="117">
        <v>18</v>
      </c>
      <c r="T584" s="117">
        <v>0</v>
      </c>
      <c r="U584" s="117">
        <v>0</v>
      </c>
      <c r="V584" s="117">
        <v>0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108</v>
      </c>
      <c r="AF584" s="7">
        <v>1</v>
      </c>
      <c r="AG584" s="7">
        <v>103</v>
      </c>
      <c r="AH584" s="7">
        <v>1</v>
      </c>
      <c r="AI584" s="7">
        <v>3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101</v>
      </c>
      <c r="D585" s="202">
        <v>1</v>
      </c>
      <c r="E585" s="117">
        <v>95</v>
      </c>
      <c r="F585" s="117">
        <v>0</v>
      </c>
      <c r="G585" s="117">
        <v>3</v>
      </c>
      <c r="H585" s="117">
        <v>1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1</v>
      </c>
      <c r="O585" s="203">
        <v>0</v>
      </c>
      <c r="Q585" s="115">
        <v>33</v>
      </c>
      <c r="R585" s="202">
        <v>0</v>
      </c>
      <c r="S585" s="117">
        <v>29</v>
      </c>
      <c r="T585" s="117">
        <v>0</v>
      </c>
      <c r="U585" s="117">
        <v>2</v>
      </c>
      <c r="V585" s="117">
        <v>1</v>
      </c>
      <c r="W585" s="117">
        <v>0</v>
      </c>
      <c r="X585" s="117">
        <v>0</v>
      </c>
      <c r="Y585" s="117">
        <v>0</v>
      </c>
      <c r="Z585" s="117">
        <v>0</v>
      </c>
      <c r="AA585" s="117">
        <v>1</v>
      </c>
      <c r="AB585" s="117">
        <v>0</v>
      </c>
      <c r="AC585" s="203">
        <v>0</v>
      </c>
      <c r="AE585" s="115">
        <v>134</v>
      </c>
      <c r="AF585" s="7">
        <v>1</v>
      </c>
      <c r="AG585" s="7">
        <v>124</v>
      </c>
      <c r="AH585" s="7">
        <v>0</v>
      </c>
      <c r="AI585" s="7">
        <v>5</v>
      </c>
      <c r="AJ585" s="7">
        <v>2</v>
      </c>
      <c r="AK585" s="7">
        <v>0</v>
      </c>
      <c r="AL585" s="7">
        <v>0</v>
      </c>
      <c r="AM585" s="7">
        <v>0</v>
      </c>
      <c r="AN585" s="7">
        <v>0</v>
      </c>
      <c r="AO585" s="7">
        <v>1</v>
      </c>
      <c r="AP585" s="7">
        <v>1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116</v>
      </c>
      <c r="D586" s="202">
        <v>3</v>
      </c>
      <c r="E586" s="117">
        <v>105</v>
      </c>
      <c r="F586" s="117">
        <v>0</v>
      </c>
      <c r="G586" s="117">
        <v>8</v>
      </c>
      <c r="H586" s="117">
        <v>0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32</v>
      </c>
      <c r="R586" s="202">
        <v>2</v>
      </c>
      <c r="S586" s="117">
        <v>27</v>
      </c>
      <c r="T586" s="117">
        <v>1</v>
      </c>
      <c r="U586" s="117">
        <v>2</v>
      </c>
      <c r="V586" s="117">
        <v>0</v>
      </c>
      <c r="W586" s="117">
        <v>0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148</v>
      </c>
      <c r="AF586" s="7">
        <v>5</v>
      </c>
      <c r="AG586" s="7">
        <v>132</v>
      </c>
      <c r="AH586" s="7">
        <v>1</v>
      </c>
      <c r="AI586" s="7">
        <v>10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144</v>
      </c>
      <c r="D587" s="202">
        <v>5</v>
      </c>
      <c r="E587" s="117">
        <v>131</v>
      </c>
      <c r="F587" s="117">
        <v>0</v>
      </c>
      <c r="G587" s="117">
        <v>7</v>
      </c>
      <c r="H587" s="117">
        <v>1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54</v>
      </c>
      <c r="R587" s="202">
        <v>0</v>
      </c>
      <c r="S587" s="117">
        <v>49</v>
      </c>
      <c r="T587" s="117">
        <v>1</v>
      </c>
      <c r="U587" s="117">
        <v>3</v>
      </c>
      <c r="V587" s="117">
        <v>1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198</v>
      </c>
      <c r="AF587" s="7">
        <v>5</v>
      </c>
      <c r="AG587" s="7">
        <v>180</v>
      </c>
      <c r="AH587" s="7">
        <v>1</v>
      </c>
      <c r="AI587" s="7">
        <v>10</v>
      </c>
      <c r="AJ587" s="7">
        <v>2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137</v>
      </c>
      <c r="D588" s="202">
        <v>3</v>
      </c>
      <c r="E588" s="117">
        <v>127</v>
      </c>
      <c r="F588" s="117">
        <v>0</v>
      </c>
      <c r="G588" s="117">
        <v>7</v>
      </c>
      <c r="H588" s="117">
        <v>0</v>
      </c>
      <c r="I588" s="117">
        <v>0</v>
      </c>
      <c r="J588" s="117">
        <v>0</v>
      </c>
      <c r="K588" s="117">
        <v>0</v>
      </c>
      <c r="L588" s="117">
        <v>0</v>
      </c>
      <c r="M588" s="117">
        <v>0</v>
      </c>
      <c r="N588" s="117">
        <v>0</v>
      </c>
      <c r="O588" s="203">
        <v>0</v>
      </c>
      <c r="Q588" s="115">
        <v>91</v>
      </c>
      <c r="R588" s="202">
        <v>1</v>
      </c>
      <c r="S588" s="117">
        <v>85</v>
      </c>
      <c r="T588" s="117">
        <v>0</v>
      </c>
      <c r="U588" s="117">
        <v>5</v>
      </c>
      <c r="V588" s="117">
        <v>0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228</v>
      </c>
      <c r="AF588" s="7">
        <v>4</v>
      </c>
      <c r="AG588" s="7">
        <v>212</v>
      </c>
      <c r="AH588" s="7">
        <v>0</v>
      </c>
      <c r="AI588" s="7">
        <v>12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128</v>
      </c>
      <c r="D589" s="202">
        <v>2</v>
      </c>
      <c r="E589" s="117">
        <v>120</v>
      </c>
      <c r="F589" s="117">
        <v>0</v>
      </c>
      <c r="G589" s="117">
        <v>5</v>
      </c>
      <c r="H589" s="117">
        <v>0</v>
      </c>
      <c r="I589" s="117">
        <v>1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203">
        <v>0</v>
      </c>
      <c r="Q589" s="115">
        <v>94</v>
      </c>
      <c r="R589" s="202">
        <v>0</v>
      </c>
      <c r="S589" s="117">
        <v>90</v>
      </c>
      <c r="T589" s="117">
        <v>0</v>
      </c>
      <c r="U589" s="117">
        <v>4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222</v>
      </c>
      <c r="AF589" s="7">
        <v>2</v>
      </c>
      <c r="AG589" s="7">
        <v>210</v>
      </c>
      <c r="AH589" s="7">
        <v>0</v>
      </c>
      <c r="AI589" s="7">
        <v>9</v>
      </c>
      <c r="AJ589" s="7">
        <v>0</v>
      </c>
      <c r="AK589" s="7">
        <v>1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106</v>
      </c>
      <c r="D590" s="202">
        <v>4</v>
      </c>
      <c r="E590" s="117">
        <v>99</v>
      </c>
      <c r="F590" s="117">
        <v>0</v>
      </c>
      <c r="G590" s="117">
        <v>3</v>
      </c>
      <c r="H590" s="117">
        <v>0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124</v>
      </c>
      <c r="R590" s="202">
        <v>0</v>
      </c>
      <c r="S590" s="117">
        <v>116</v>
      </c>
      <c r="T590" s="117">
        <v>0</v>
      </c>
      <c r="U590" s="117">
        <v>6</v>
      </c>
      <c r="V590" s="117">
        <v>1</v>
      </c>
      <c r="W590" s="117">
        <v>1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230</v>
      </c>
      <c r="AF590" s="7">
        <v>4</v>
      </c>
      <c r="AG590" s="7">
        <v>215</v>
      </c>
      <c r="AH590" s="7">
        <v>0</v>
      </c>
      <c r="AI590" s="7">
        <v>9</v>
      </c>
      <c r="AJ590" s="7">
        <v>1</v>
      </c>
      <c r="AK590" s="7">
        <v>1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104</v>
      </c>
      <c r="D591" s="202">
        <v>1</v>
      </c>
      <c r="E591" s="117">
        <v>102</v>
      </c>
      <c r="F591" s="117">
        <v>0</v>
      </c>
      <c r="G591" s="117">
        <v>1</v>
      </c>
      <c r="H591" s="117">
        <v>0</v>
      </c>
      <c r="I591" s="117">
        <v>0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113</v>
      </c>
      <c r="R591" s="202">
        <v>1</v>
      </c>
      <c r="S591" s="117">
        <v>104</v>
      </c>
      <c r="T591" s="117">
        <v>0</v>
      </c>
      <c r="U591" s="117">
        <v>4</v>
      </c>
      <c r="V591" s="117">
        <v>3</v>
      </c>
      <c r="W591" s="117">
        <v>0</v>
      </c>
      <c r="X591" s="117">
        <v>0</v>
      </c>
      <c r="Y591" s="117">
        <v>1</v>
      </c>
      <c r="Z591" s="117">
        <v>0</v>
      </c>
      <c r="AA591" s="117">
        <v>0</v>
      </c>
      <c r="AB591" s="117">
        <v>0</v>
      </c>
      <c r="AC591" s="203">
        <v>0</v>
      </c>
      <c r="AE591" s="115">
        <v>217</v>
      </c>
      <c r="AF591" s="7">
        <v>2</v>
      </c>
      <c r="AG591" s="7">
        <v>206</v>
      </c>
      <c r="AH591" s="7">
        <v>0</v>
      </c>
      <c r="AI591" s="7">
        <v>5</v>
      </c>
      <c r="AJ591" s="7">
        <v>3</v>
      </c>
      <c r="AK591" s="7">
        <v>0</v>
      </c>
      <c r="AL591" s="7">
        <v>0</v>
      </c>
      <c r="AM591" s="7">
        <v>1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156</v>
      </c>
      <c r="D592" s="202">
        <v>4</v>
      </c>
      <c r="E592" s="117">
        <v>132</v>
      </c>
      <c r="F592" s="117">
        <v>1</v>
      </c>
      <c r="G592" s="117">
        <v>18</v>
      </c>
      <c r="H592" s="117">
        <v>1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80</v>
      </c>
      <c r="R592" s="202">
        <v>0</v>
      </c>
      <c r="S592" s="117">
        <v>74</v>
      </c>
      <c r="T592" s="117">
        <v>0</v>
      </c>
      <c r="U592" s="117">
        <v>6</v>
      </c>
      <c r="V592" s="117">
        <v>0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236</v>
      </c>
      <c r="AF592" s="7">
        <v>4</v>
      </c>
      <c r="AG592" s="7">
        <v>206</v>
      </c>
      <c r="AH592" s="7">
        <v>1</v>
      </c>
      <c r="AI592" s="7">
        <v>24</v>
      </c>
      <c r="AJ592" s="7">
        <v>1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119</v>
      </c>
      <c r="D593" s="202">
        <v>3</v>
      </c>
      <c r="E593" s="117">
        <v>103</v>
      </c>
      <c r="F593" s="117">
        <v>1</v>
      </c>
      <c r="G593" s="117">
        <v>10</v>
      </c>
      <c r="H593" s="117">
        <v>2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75</v>
      </c>
      <c r="R593" s="202">
        <v>1</v>
      </c>
      <c r="S593" s="117">
        <v>70</v>
      </c>
      <c r="T593" s="117">
        <v>0</v>
      </c>
      <c r="U593" s="117">
        <v>4</v>
      </c>
      <c r="V593" s="117">
        <v>0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194</v>
      </c>
      <c r="AF593" s="7">
        <v>4</v>
      </c>
      <c r="AG593" s="7">
        <v>173</v>
      </c>
      <c r="AH593" s="7">
        <v>1</v>
      </c>
      <c r="AI593" s="7">
        <v>14</v>
      </c>
      <c r="AJ593" s="7">
        <v>2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120</v>
      </c>
      <c r="D594" s="202">
        <v>3</v>
      </c>
      <c r="E594" s="117">
        <v>109</v>
      </c>
      <c r="F594" s="117">
        <v>0</v>
      </c>
      <c r="G594" s="117">
        <v>7</v>
      </c>
      <c r="H594" s="117">
        <v>0</v>
      </c>
      <c r="I594" s="117">
        <v>1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66</v>
      </c>
      <c r="R594" s="202">
        <v>0</v>
      </c>
      <c r="S594" s="117">
        <v>60</v>
      </c>
      <c r="T594" s="117">
        <v>0</v>
      </c>
      <c r="U594" s="117">
        <v>5</v>
      </c>
      <c r="V594" s="117">
        <v>1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186</v>
      </c>
      <c r="AF594" s="7">
        <v>3</v>
      </c>
      <c r="AG594" s="7">
        <v>169</v>
      </c>
      <c r="AH594" s="7">
        <v>0</v>
      </c>
      <c r="AI594" s="7">
        <v>12</v>
      </c>
      <c r="AJ594" s="7">
        <v>1</v>
      </c>
      <c r="AK594" s="7">
        <v>1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126</v>
      </c>
      <c r="D595" s="202">
        <v>1</v>
      </c>
      <c r="E595" s="117">
        <v>113</v>
      </c>
      <c r="F595" s="117">
        <v>0</v>
      </c>
      <c r="G595" s="117">
        <v>11</v>
      </c>
      <c r="H595" s="117">
        <v>1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61</v>
      </c>
      <c r="R595" s="202">
        <v>0</v>
      </c>
      <c r="S595" s="117">
        <v>56</v>
      </c>
      <c r="T595" s="117">
        <v>0</v>
      </c>
      <c r="U595" s="117">
        <v>5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187</v>
      </c>
      <c r="AF595" s="7">
        <v>1</v>
      </c>
      <c r="AG595" s="7">
        <v>169</v>
      </c>
      <c r="AH595" s="7">
        <v>0</v>
      </c>
      <c r="AI595" s="7">
        <v>16</v>
      </c>
      <c r="AJ595" s="7">
        <v>1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108</v>
      </c>
      <c r="D596" s="202">
        <v>3</v>
      </c>
      <c r="E596" s="117">
        <v>98</v>
      </c>
      <c r="F596" s="117">
        <v>0</v>
      </c>
      <c r="G596" s="117">
        <v>6</v>
      </c>
      <c r="H596" s="117">
        <v>1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63</v>
      </c>
      <c r="R596" s="202">
        <v>0</v>
      </c>
      <c r="S596" s="117">
        <v>59</v>
      </c>
      <c r="T596" s="117">
        <v>0</v>
      </c>
      <c r="U596" s="117">
        <v>4</v>
      </c>
      <c r="V596" s="117">
        <v>0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171</v>
      </c>
      <c r="AF596" s="7">
        <v>3</v>
      </c>
      <c r="AG596" s="7">
        <v>157</v>
      </c>
      <c r="AH596" s="7">
        <v>0</v>
      </c>
      <c r="AI596" s="7">
        <v>10</v>
      </c>
      <c r="AJ596" s="7">
        <v>1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101</v>
      </c>
      <c r="D597" s="202">
        <v>3</v>
      </c>
      <c r="E597" s="117">
        <v>91</v>
      </c>
      <c r="F597" s="117">
        <v>0</v>
      </c>
      <c r="G597" s="117">
        <v>6</v>
      </c>
      <c r="H597" s="117">
        <v>1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65</v>
      </c>
      <c r="R597" s="202">
        <v>0</v>
      </c>
      <c r="S597" s="117">
        <v>59</v>
      </c>
      <c r="T597" s="117">
        <v>0</v>
      </c>
      <c r="U597" s="117">
        <v>6</v>
      </c>
      <c r="V597" s="117">
        <v>0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166</v>
      </c>
      <c r="AF597" s="7">
        <v>3</v>
      </c>
      <c r="AG597" s="7">
        <v>150</v>
      </c>
      <c r="AH597" s="7">
        <v>0</v>
      </c>
      <c r="AI597" s="7">
        <v>12</v>
      </c>
      <c r="AJ597" s="7">
        <v>1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114</v>
      </c>
      <c r="D598" s="202">
        <v>0</v>
      </c>
      <c r="E598" s="117">
        <v>101</v>
      </c>
      <c r="F598" s="117">
        <v>0</v>
      </c>
      <c r="G598" s="117">
        <v>13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61</v>
      </c>
      <c r="R598" s="202">
        <v>0</v>
      </c>
      <c r="S598" s="117">
        <v>60</v>
      </c>
      <c r="T598" s="117">
        <v>0</v>
      </c>
      <c r="U598" s="117">
        <v>1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175</v>
      </c>
      <c r="AF598" s="7">
        <v>0</v>
      </c>
      <c r="AG598" s="7">
        <v>161</v>
      </c>
      <c r="AH598" s="7">
        <v>0</v>
      </c>
      <c r="AI598" s="7">
        <v>14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104</v>
      </c>
      <c r="D599" s="202">
        <v>0</v>
      </c>
      <c r="E599" s="117">
        <v>95</v>
      </c>
      <c r="F599" s="117">
        <v>0</v>
      </c>
      <c r="G599" s="117">
        <v>6</v>
      </c>
      <c r="H599" s="117">
        <v>3</v>
      </c>
      <c r="I599" s="117">
        <v>0</v>
      </c>
      <c r="J599" s="117">
        <v>0</v>
      </c>
      <c r="K599" s="117">
        <v>0</v>
      </c>
      <c r="L599" s="117">
        <v>0</v>
      </c>
      <c r="M599" s="117">
        <v>0</v>
      </c>
      <c r="N599" s="117">
        <v>0</v>
      </c>
      <c r="O599" s="203">
        <v>0</v>
      </c>
      <c r="Q599" s="115">
        <v>66</v>
      </c>
      <c r="R599" s="202">
        <v>1</v>
      </c>
      <c r="S599" s="117">
        <v>59</v>
      </c>
      <c r="T599" s="117">
        <v>0</v>
      </c>
      <c r="U599" s="117">
        <v>6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0</v>
      </c>
      <c r="AB599" s="117">
        <v>0</v>
      </c>
      <c r="AC599" s="203">
        <v>0</v>
      </c>
      <c r="AE599" s="115">
        <v>170</v>
      </c>
      <c r="AF599" s="7">
        <v>1</v>
      </c>
      <c r="AG599" s="7">
        <v>154</v>
      </c>
      <c r="AH599" s="7">
        <v>0</v>
      </c>
      <c r="AI599" s="7">
        <v>12</v>
      </c>
      <c r="AJ599" s="7">
        <v>3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80</v>
      </c>
      <c r="D600" s="202">
        <v>2</v>
      </c>
      <c r="E600" s="117">
        <v>73</v>
      </c>
      <c r="F600" s="117">
        <v>0</v>
      </c>
      <c r="G600" s="117">
        <v>5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63</v>
      </c>
      <c r="R600" s="202">
        <v>2</v>
      </c>
      <c r="S600" s="117">
        <v>58</v>
      </c>
      <c r="T600" s="117">
        <v>0</v>
      </c>
      <c r="U600" s="117">
        <v>3</v>
      </c>
      <c r="V600" s="117">
        <v>0</v>
      </c>
      <c r="W600" s="117">
        <v>0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143</v>
      </c>
      <c r="AF600" s="7">
        <v>4</v>
      </c>
      <c r="AG600" s="7">
        <v>131</v>
      </c>
      <c r="AH600" s="7">
        <v>0</v>
      </c>
      <c r="AI600" s="7">
        <v>8</v>
      </c>
      <c r="AJ600" s="7">
        <v>0</v>
      </c>
      <c r="AK600" s="7">
        <v>0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87</v>
      </c>
      <c r="D601" s="202">
        <v>0</v>
      </c>
      <c r="E601" s="117">
        <v>80</v>
      </c>
      <c r="F601" s="117">
        <v>0</v>
      </c>
      <c r="G601" s="117">
        <v>7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76</v>
      </c>
      <c r="R601" s="202">
        <v>1</v>
      </c>
      <c r="S601" s="117">
        <v>68</v>
      </c>
      <c r="T601" s="117">
        <v>0</v>
      </c>
      <c r="U601" s="117">
        <v>6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1</v>
      </c>
      <c r="AB601" s="117">
        <v>0</v>
      </c>
      <c r="AC601" s="203">
        <v>0</v>
      </c>
      <c r="AE601" s="115">
        <v>163</v>
      </c>
      <c r="AF601" s="7">
        <v>1</v>
      </c>
      <c r="AG601" s="7">
        <v>148</v>
      </c>
      <c r="AH601" s="7">
        <v>0</v>
      </c>
      <c r="AI601" s="7">
        <v>13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1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106</v>
      </c>
      <c r="D602" s="202">
        <v>0</v>
      </c>
      <c r="E602" s="117">
        <v>93</v>
      </c>
      <c r="F602" s="117">
        <v>0</v>
      </c>
      <c r="G602" s="117">
        <v>10</v>
      </c>
      <c r="H602" s="117">
        <v>2</v>
      </c>
      <c r="I602" s="117">
        <v>1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57</v>
      </c>
      <c r="R602" s="202">
        <v>0</v>
      </c>
      <c r="S602" s="117">
        <v>54</v>
      </c>
      <c r="T602" s="117">
        <v>0</v>
      </c>
      <c r="U602" s="117">
        <v>3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163</v>
      </c>
      <c r="AF602" s="7">
        <v>0</v>
      </c>
      <c r="AG602" s="7">
        <v>147</v>
      </c>
      <c r="AH602" s="7">
        <v>0</v>
      </c>
      <c r="AI602" s="7">
        <v>13</v>
      </c>
      <c r="AJ602" s="7">
        <v>2</v>
      </c>
      <c r="AK602" s="7">
        <v>1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95</v>
      </c>
      <c r="D603" s="202">
        <v>0</v>
      </c>
      <c r="E603" s="117">
        <v>85</v>
      </c>
      <c r="F603" s="117">
        <v>0</v>
      </c>
      <c r="G603" s="117">
        <v>9</v>
      </c>
      <c r="H603" s="117">
        <v>0</v>
      </c>
      <c r="I603" s="117">
        <v>0</v>
      </c>
      <c r="J603" s="117">
        <v>0</v>
      </c>
      <c r="K603" s="117">
        <v>1</v>
      </c>
      <c r="L603" s="117">
        <v>0</v>
      </c>
      <c r="M603" s="117">
        <v>0</v>
      </c>
      <c r="N603" s="117">
        <v>0</v>
      </c>
      <c r="O603" s="203">
        <v>0</v>
      </c>
      <c r="Q603" s="115">
        <v>63</v>
      </c>
      <c r="R603" s="202">
        <v>2</v>
      </c>
      <c r="S603" s="117">
        <v>55</v>
      </c>
      <c r="T603" s="117">
        <v>0</v>
      </c>
      <c r="U603" s="117">
        <v>6</v>
      </c>
      <c r="V603" s="117">
        <v>0</v>
      </c>
      <c r="W603" s="117">
        <v>0</v>
      </c>
      <c r="X603" s="117">
        <v>0</v>
      </c>
      <c r="Y603" s="117">
        <v>0</v>
      </c>
      <c r="Z603" s="117">
        <v>0</v>
      </c>
      <c r="AA603" s="117">
        <v>0</v>
      </c>
      <c r="AB603" s="117">
        <v>0</v>
      </c>
      <c r="AC603" s="203">
        <v>0</v>
      </c>
      <c r="AE603" s="115">
        <v>158</v>
      </c>
      <c r="AF603" s="7">
        <v>2</v>
      </c>
      <c r="AG603" s="7">
        <v>140</v>
      </c>
      <c r="AH603" s="7">
        <v>0</v>
      </c>
      <c r="AI603" s="7">
        <v>15</v>
      </c>
      <c r="AJ603" s="7">
        <v>0</v>
      </c>
      <c r="AK603" s="7">
        <v>0</v>
      </c>
      <c r="AL603" s="7">
        <v>0</v>
      </c>
      <c r="AM603" s="7">
        <v>1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112</v>
      </c>
      <c r="D604" s="202">
        <v>2</v>
      </c>
      <c r="E604" s="117">
        <v>99</v>
      </c>
      <c r="F604" s="117">
        <v>0</v>
      </c>
      <c r="G604" s="117">
        <v>11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75</v>
      </c>
      <c r="R604" s="202">
        <v>1</v>
      </c>
      <c r="S604" s="117">
        <v>68</v>
      </c>
      <c r="T604" s="117">
        <v>0</v>
      </c>
      <c r="U604" s="117">
        <v>6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187</v>
      </c>
      <c r="AF604" s="7">
        <v>3</v>
      </c>
      <c r="AG604" s="7">
        <v>167</v>
      </c>
      <c r="AH604" s="7">
        <v>0</v>
      </c>
      <c r="AI604" s="7">
        <v>17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92</v>
      </c>
      <c r="D605" s="202">
        <v>1</v>
      </c>
      <c r="E605" s="117">
        <v>80</v>
      </c>
      <c r="F605" s="117">
        <v>0</v>
      </c>
      <c r="G605" s="117">
        <v>11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203">
        <v>0</v>
      </c>
      <c r="Q605" s="115">
        <v>87</v>
      </c>
      <c r="R605" s="202">
        <v>0</v>
      </c>
      <c r="S605" s="117">
        <v>76</v>
      </c>
      <c r="T605" s="117">
        <v>0</v>
      </c>
      <c r="U605" s="117">
        <v>10</v>
      </c>
      <c r="V605" s="117">
        <v>0</v>
      </c>
      <c r="W605" s="117">
        <v>0</v>
      </c>
      <c r="X605" s="117">
        <v>1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179</v>
      </c>
      <c r="AF605" s="117">
        <v>1</v>
      </c>
      <c r="AG605" s="7">
        <v>156</v>
      </c>
      <c r="AH605" s="7">
        <v>0</v>
      </c>
      <c r="AI605" s="7">
        <v>21</v>
      </c>
      <c r="AJ605" s="7">
        <v>0</v>
      </c>
      <c r="AK605" s="7">
        <v>0</v>
      </c>
      <c r="AL605" s="7">
        <v>1</v>
      </c>
      <c r="AM605" s="7">
        <v>0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104</v>
      </c>
      <c r="D606" s="202">
        <v>3</v>
      </c>
      <c r="E606" s="117">
        <v>94</v>
      </c>
      <c r="F606" s="117">
        <v>1</v>
      </c>
      <c r="G606" s="117">
        <v>6</v>
      </c>
      <c r="H606" s="117">
        <v>0</v>
      </c>
      <c r="I606" s="117">
        <v>0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79</v>
      </c>
      <c r="R606" s="202">
        <v>0</v>
      </c>
      <c r="S606" s="117">
        <v>68</v>
      </c>
      <c r="T606" s="117">
        <v>2</v>
      </c>
      <c r="U606" s="117">
        <v>8</v>
      </c>
      <c r="V606" s="117">
        <v>1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183</v>
      </c>
      <c r="AF606" s="7">
        <v>3</v>
      </c>
      <c r="AG606" s="7">
        <v>162</v>
      </c>
      <c r="AH606" s="7">
        <v>3</v>
      </c>
      <c r="AI606" s="7">
        <v>14</v>
      </c>
      <c r="AJ606" s="7">
        <v>1</v>
      </c>
      <c r="AK606" s="7">
        <v>0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97</v>
      </c>
      <c r="D607" s="202">
        <v>3</v>
      </c>
      <c r="E607" s="117">
        <v>90</v>
      </c>
      <c r="F607" s="117">
        <v>1</v>
      </c>
      <c r="G607" s="117">
        <v>3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94</v>
      </c>
      <c r="R607" s="202">
        <v>0</v>
      </c>
      <c r="S607" s="117">
        <v>90</v>
      </c>
      <c r="T607" s="117">
        <v>0</v>
      </c>
      <c r="U607" s="117">
        <v>4</v>
      </c>
      <c r="V607" s="117">
        <v>0</v>
      </c>
      <c r="W607" s="117">
        <v>0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191</v>
      </c>
      <c r="AF607" s="7">
        <v>3</v>
      </c>
      <c r="AG607" s="7">
        <v>180</v>
      </c>
      <c r="AH607" s="7">
        <v>1</v>
      </c>
      <c r="AI607" s="7">
        <v>7</v>
      </c>
      <c r="AJ607" s="7">
        <v>0</v>
      </c>
      <c r="AK607" s="7">
        <v>0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123</v>
      </c>
      <c r="D608" s="202">
        <v>0</v>
      </c>
      <c r="E608" s="117">
        <v>111</v>
      </c>
      <c r="F608" s="117">
        <v>0</v>
      </c>
      <c r="G608" s="117">
        <v>9</v>
      </c>
      <c r="H608" s="117">
        <v>1</v>
      </c>
      <c r="I608" s="117">
        <v>0</v>
      </c>
      <c r="J608" s="117">
        <v>1</v>
      </c>
      <c r="K608" s="117">
        <v>0</v>
      </c>
      <c r="L608" s="117">
        <v>0</v>
      </c>
      <c r="M608" s="117">
        <v>1</v>
      </c>
      <c r="N608" s="117">
        <v>0</v>
      </c>
      <c r="O608" s="203">
        <v>0</v>
      </c>
      <c r="Q608" s="115">
        <v>74</v>
      </c>
      <c r="R608" s="202">
        <v>0</v>
      </c>
      <c r="S608" s="117">
        <v>66</v>
      </c>
      <c r="T608" s="117">
        <v>0</v>
      </c>
      <c r="U608" s="117">
        <v>8</v>
      </c>
      <c r="V608" s="117">
        <v>0</v>
      </c>
      <c r="W608" s="117">
        <v>0</v>
      </c>
      <c r="X608" s="117">
        <v>0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197</v>
      </c>
      <c r="AF608" s="7">
        <v>0</v>
      </c>
      <c r="AG608" s="7">
        <v>177</v>
      </c>
      <c r="AH608" s="7">
        <v>0</v>
      </c>
      <c r="AI608" s="7">
        <v>17</v>
      </c>
      <c r="AJ608" s="7">
        <v>1</v>
      </c>
      <c r="AK608" s="7">
        <v>0</v>
      </c>
      <c r="AL608" s="7">
        <v>1</v>
      </c>
      <c r="AM608" s="7">
        <v>0</v>
      </c>
      <c r="AN608" s="7">
        <v>0</v>
      </c>
      <c r="AO608" s="7">
        <v>1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123</v>
      </c>
      <c r="D609" s="202">
        <v>1</v>
      </c>
      <c r="E609" s="117">
        <v>111</v>
      </c>
      <c r="F609" s="117">
        <v>0</v>
      </c>
      <c r="G609" s="117">
        <v>11</v>
      </c>
      <c r="H609" s="117">
        <v>0</v>
      </c>
      <c r="I609" s="117">
        <v>0</v>
      </c>
      <c r="J609" s="117">
        <v>0</v>
      </c>
      <c r="K609" s="117">
        <v>0</v>
      </c>
      <c r="L609" s="117">
        <v>0</v>
      </c>
      <c r="M609" s="117">
        <v>0</v>
      </c>
      <c r="N609" s="117">
        <v>0</v>
      </c>
      <c r="O609" s="203">
        <v>0</v>
      </c>
      <c r="Q609" s="115">
        <v>94</v>
      </c>
      <c r="R609" s="202">
        <v>1</v>
      </c>
      <c r="S609" s="117">
        <v>85</v>
      </c>
      <c r="T609" s="117">
        <v>1</v>
      </c>
      <c r="U609" s="117">
        <v>7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217</v>
      </c>
      <c r="AF609" s="7">
        <v>2</v>
      </c>
      <c r="AG609" s="7">
        <v>196</v>
      </c>
      <c r="AH609" s="7">
        <v>1</v>
      </c>
      <c r="AI609" s="7">
        <v>18</v>
      </c>
      <c r="AJ609" s="7">
        <v>0</v>
      </c>
      <c r="AK609" s="7">
        <v>0</v>
      </c>
      <c r="AL609" s="7">
        <v>0</v>
      </c>
      <c r="AM609" s="7">
        <v>0</v>
      </c>
      <c r="AN609" s="7">
        <v>0</v>
      </c>
      <c r="AO609" s="7">
        <v>0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108</v>
      </c>
      <c r="D610" s="202">
        <v>0</v>
      </c>
      <c r="E610" s="117">
        <v>100</v>
      </c>
      <c r="F610" s="117">
        <v>0</v>
      </c>
      <c r="G610" s="117">
        <v>8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0</v>
      </c>
      <c r="Q610" s="115">
        <v>76</v>
      </c>
      <c r="R610" s="202">
        <v>1</v>
      </c>
      <c r="S610" s="117">
        <v>73</v>
      </c>
      <c r="T610" s="117">
        <v>0</v>
      </c>
      <c r="U610" s="117">
        <v>2</v>
      </c>
      <c r="V610" s="117">
        <v>0</v>
      </c>
      <c r="W610" s="117">
        <v>0</v>
      </c>
      <c r="X610" s="117">
        <v>0</v>
      </c>
      <c r="Y610" s="117">
        <v>0</v>
      </c>
      <c r="Z610" s="117">
        <v>0</v>
      </c>
      <c r="AA610" s="117">
        <v>0</v>
      </c>
      <c r="AB610" s="117">
        <v>0</v>
      </c>
      <c r="AC610" s="203">
        <v>0</v>
      </c>
      <c r="AE610" s="115">
        <v>184</v>
      </c>
      <c r="AF610" s="7">
        <v>1</v>
      </c>
      <c r="AG610" s="7">
        <v>173</v>
      </c>
      <c r="AH610" s="7">
        <v>0</v>
      </c>
      <c r="AI610" s="7">
        <v>10</v>
      </c>
      <c r="AJ610" s="7">
        <v>0</v>
      </c>
      <c r="AK610" s="7">
        <v>0</v>
      </c>
      <c r="AL610" s="7">
        <v>0</v>
      </c>
      <c r="AM610" s="7">
        <v>0</v>
      </c>
      <c r="AN610" s="7">
        <v>0</v>
      </c>
      <c r="AO610" s="7">
        <v>0</v>
      </c>
      <c r="AP610" s="7">
        <v>0</v>
      </c>
      <c r="AQ610" s="116">
        <v>0</v>
      </c>
      <c r="AR610" s="9"/>
    </row>
    <row r="611" spans="1:44" x14ac:dyDescent="0.35">
      <c r="A611" s="133">
        <v>5</v>
      </c>
      <c r="B611" s="183">
        <v>0.5625</v>
      </c>
      <c r="C611" s="115">
        <v>105</v>
      </c>
      <c r="D611" s="202">
        <v>1</v>
      </c>
      <c r="E611" s="117">
        <v>97</v>
      </c>
      <c r="F611" s="117">
        <v>0</v>
      </c>
      <c r="G611" s="117">
        <v>6</v>
      </c>
      <c r="H611" s="117">
        <v>0</v>
      </c>
      <c r="I611" s="117">
        <v>1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82</v>
      </c>
      <c r="R611" s="202">
        <v>0</v>
      </c>
      <c r="S611" s="117">
        <v>75</v>
      </c>
      <c r="T611" s="117">
        <v>1</v>
      </c>
      <c r="U611" s="117">
        <v>6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187</v>
      </c>
      <c r="AF611" s="7">
        <v>1</v>
      </c>
      <c r="AG611" s="7">
        <v>172</v>
      </c>
      <c r="AH611" s="7">
        <v>1</v>
      </c>
      <c r="AI611" s="7">
        <v>12</v>
      </c>
      <c r="AJ611" s="7">
        <v>0</v>
      </c>
      <c r="AK611" s="7">
        <v>1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93</v>
      </c>
      <c r="D612" s="202">
        <v>0</v>
      </c>
      <c r="E612" s="117">
        <v>86</v>
      </c>
      <c r="F612" s="117">
        <v>0</v>
      </c>
      <c r="G612" s="117">
        <v>7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93</v>
      </c>
      <c r="R612" s="202">
        <v>0</v>
      </c>
      <c r="S612" s="117">
        <v>85</v>
      </c>
      <c r="T612" s="117">
        <v>0</v>
      </c>
      <c r="U612" s="117">
        <v>8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186</v>
      </c>
      <c r="AF612" s="7">
        <v>0</v>
      </c>
      <c r="AG612" s="7">
        <v>171</v>
      </c>
      <c r="AH612" s="7">
        <v>0</v>
      </c>
      <c r="AI612" s="7">
        <v>15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99</v>
      </c>
      <c r="D613" s="202">
        <v>2</v>
      </c>
      <c r="E613" s="117">
        <v>91</v>
      </c>
      <c r="F613" s="117">
        <v>0</v>
      </c>
      <c r="G613" s="117">
        <v>5</v>
      </c>
      <c r="H613" s="117">
        <v>0</v>
      </c>
      <c r="I613" s="117">
        <v>0</v>
      </c>
      <c r="J613" s="117">
        <v>0</v>
      </c>
      <c r="K613" s="117">
        <v>1</v>
      </c>
      <c r="L613" s="117">
        <v>0</v>
      </c>
      <c r="M613" s="117">
        <v>0</v>
      </c>
      <c r="N613" s="117">
        <v>0</v>
      </c>
      <c r="O613" s="203">
        <v>0</v>
      </c>
      <c r="Q613" s="115">
        <v>141</v>
      </c>
      <c r="R613" s="202">
        <v>0</v>
      </c>
      <c r="S613" s="117">
        <v>134</v>
      </c>
      <c r="T613" s="117">
        <v>0</v>
      </c>
      <c r="U613" s="117">
        <v>7</v>
      </c>
      <c r="V613" s="117">
        <v>0</v>
      </c>
      <c r="W613" s="117">
        <v>0</v>
      </c>
      <c r="X613" s="117">
        <v>0</v>
      </c>
      <c r="Y613" s="117">
        <v>0</v>
      </c>
      <c r="Z613" s="117">
        <v>0</v>
      </c>
      <c r="AA613" s="117">
        <v>0</v>
      </c>
      <c r="AB613" s="117">
        <v>0</v>
      </c>
      <c r="AC613" s="203">
        <v>0</v>
      </c>
      <c r="AE613" s="115">
        <v>240</v>
      </c>
      <c r="AF613" s="7">
        <v>2</v>
      </c>
      <c r="AG613" s="7">
        <v>225</v>
      </c>
      <c r="AH613" s="7">
        <v>0</v>
      </c>
      <c r="AI613" s="7">
        <v>12</v>
      </c>
      <c r="AJ613" s="7">
        <v>0</v>
      </c>
      <c r="AK613" s="7">
        <v>0</v>
      </c>
      <c r="AL613" s="7">
        <v>0</v>
      </c>
      <c r="AM613" s="7">
        <v>1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117</v>
      </c>
      <c r="D614" s="202">
        <v>1</v>
      </c>
      <c r="E614" s="117">
        <v>109</v>
      </c>
      <c r="F614" s="117">
        <v>0</v>
      </c>
      <c r="G614" s="117">
        <v>6</v>
      </c>
      <c r="H614" s="117">
        <v>1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119</v>
      </c>
      <c r="R614" s="202">
        <v>2</v>
      </c>
      <c r="S614" s="117">
        <v>101</v>
      </c>
      <c r="T614" s="117">
        <v>0</v>
      </c>
      <c r="U614" s="117">
        <v>11</v>
      </c>
      <c r="V614" s="117">
        <v>2</v>
      </c>
      <c r="W614" s="117">
        <v>2</v>
      </c>
      <c r="X614" s="117">
        <v>0</v>
      </c>
      <c r="Y614" s="117">
        <v>1</v>
      </c>
      <c r="Z614" s="117">
        <v>0</v>
      </c>
      <c r="AA614" s="117">
        <v>0</v>
      </c>
      <c r="AB614" s="117">
        <v>0</v>
      </c>
      <c r="AC614" s="203">
        <v>0</v>
      </c>
      <c r="AE614" s="115">
        <v>236</v>
      </c>
      <c r="AF614" s="7">
        <v>3</v>
      </c>
      <c r="AG614" s="7">
        <v>210</v>
      </c>
      <c r="AH614" s="7">
        <v>0</v>
      </c>
      <c r="AI614" s="7">
        <v>17</v>
      </c>
      <c r="AJ614" s="7">
        <v>3</v>
      </c>
      <c r="AK614" s="7">
        <v>2</v>
      </c>
      <c r="AL614" s="7">
        <v>0</v>
      </c>
      <c r="AM614" s="7">
        <v>1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100</v>
      </c>
      <c r="D615" s="202">
        <v>2</v>
      </c>
      <c r="E615" s="117">
        <v>89</v>
      </c>
      <c r="F615" s="117">
        <v>0</v>
      </c>
      <c r="G615" s="117">
        <v>7</v>
      </c>
      <c r="H615" s="117">
        <v>0</v>
      </c>
      <c r="I615" s="117">
        <v>0</v>
      </c>
      <c r="J615" s="117">
        <v>1</v>
      </c>
      <c r="K615" s="117">
        <v>1</v>
      </c>
      <c r="L615" s="117">
        <v>0</v>
      </c>
      <c r="M615" s="117">
        <v>0</v>
      </c>
      <c r="N615" s="117">
        <v>0</v>
      </c>
      <c r="O615" s="203">
        <v>0</v>
      </c>
      <c r="Q615" s="115">
        <v>157</v>
      </c>
      <c r="R615" s="202">
        <v>1</v>
      </c>
      <c r="S615" s="117">
        <v>142</v>
      </c>
      <c r="T615" s="117">
        <v>1</v>
      </c>
      <c r="U615" s="117">
        <v>11</v>
      </c>
      <c r="V615" s="117">
        <v>0</v>
      </c>
      <c r="W615" s="117">
        <v>0</v>
      </c>
      <c r="X615" s="117">
        <v>0</v>
      </c>
      <c r="Y615" s="117">
        <v>0</v>
      </c>
      <c r="Z615" s="117">
        <v>2</v>
      </c>
      <c r="AA615" s="117">
        <v>0</v>
      </c>
      <c r="AB615" s="117">
        <v>0</v>
      </c>
      <c r="AC615" s="203">
        <v>0</v>
      </c>
      <c r="AE615" s="115">
        <v>257</v>
      </c>
      <c r="AF615" s="7">
        <v>3</v>
      </c>
      <c r="AG615" s="7">
        <v>231</v>
      </c>
      <c r="AH615" s="7">
        <v>1</v>
      </c>
      <c r="AI615" s="7">
        <v>18</v>
      </c>
      <c r="AJ615" s="7">
        <v>0</v>
      </c>
      <c r="AK615" s="7">
        <v>0</v>
      </c>
      <c r="AL615" s="7">
        <v>1</v>
      </c>
      <c r="AM615" s="7">
        <v>1</v>
      </c>
      <c r="AN615" s="7">
        <v>2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133</v>
      </c>
      <c r="D616" s="202">
        <v>1</v>
      </c>
      <c r="E616" s="117">
        <v>124</v>
      </c>
      <c r="F616" s="117">
        <v>0</v>
      </c>
      <c r="G616" s="117">
        <v>8</v>
      </c>
      <c r="H616" s="117">
        <v>0</v>
      </c>
      <c r="I616" s="117">
        <v>0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142</v>
      </c>
      <c r="R616" s="202">
        <v>0</v>
      </c>
      <c r="S616" s="117">
        <v>128</v>
      </c>
      <c r="T616" s="117">
        <v>2</v>
      </c>
      <c r="U616" s="117">
        <v>12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275</v>
      </c>
      <c r="AF616" s="7">
        <v>1</v>
      </c>
      <c r="AG616" s="7">
        <v>252</v>
      </c>
      <c r="AH616" s="7">
        <v>2</v>
      </c>
      <c r="AI616" s="7">
        <v>20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125</v>
      </c>
      <c r="D617" s="202">
        <v>0</v>
      </c>
      <c r="E617" s="117">
        <v>117</v>
      </c>
      <c r="F617" s="117">
        <v>1</v>
      </c>
      <c r="G617" s="117">
        <v>6</v>
      </c>
      <c r="H617" s="117">
        <v>0</v>
      </c>
      <c r="I617" s="117">
        <v>0</v>
      </c>
      <c r="J617" s="117">
        <v>0</v>
      </c>
      <c r="K617" s="117">
        <v>1</v>
      </c>
      <c r="L617" s="117">
        <v>0</v>
      </c>
      <c r="M617" s="117">
        <v>0</v>
      </c>
      <c r="N617" s="117">
        <v>0</v>
      </c>
      <c r="O617" s="203">
        <v>0</v>
      </c>
      <c r="Q617" s="115">
        <v>134</v>
      </c>
      <c r="R617" s="202">
        <v>1</v>
      </c>
      <c r="S617" s="117">
        <v>122</v>
      </c>
      <c r="T617" s="117">
        <v>0</v>
      </c>
      <c r="U617" s="117">
        <v>11</v>
      </c>
      <c r="V617" s="117">
        <v>0</v>
      </c>
      <c r="W617" s="117">
        <v>0</v>
      </c>
      <c r="X617" s="117">
        <v>0</v>
      </c>
      <c r="Y617" s="117">
        <v>0</v>
      </c>
      <c r="Z617" s="117">
        <v>0</v>
      </c>
      <c r="AA617" s="117">
        <v>0</v>
      </c>
      <c r="AB617" s="117">
        <v>0</v>
      </c>
      <c r="AC617" s="203">
        <v>0</v>
      </c>
      <c r="AE617" s="115">
        <v>259</v>
      </c>
      <c r="AF617" s="7">
        <v>1</v>
      </c>
      <c r="AG617" s="7">
        <v>239</v>
      </c>
      <c r="AH617" s="7">
        <v>1</v>
      </c>
      <c r="AI617" s="7">
        <v>17</v>
      </c>
      <c r="AJ617" s="7">
        <v>0</v>
      </c>
      <c r="AK617" s="7">
        <v>0</v>
      </c>
      <c r="AL617" s="7">
        <v>0</v>
      </c>
      <c r="AM617" s="7">
        <v>1</v>
      </c>
      <c r="AN617" s="7">
        <v>0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106</v>
      </c>
      <c r="D618" s="202">
        <v>0</v>
      </c>
      <c r="E618" s="117">
        <v>98</v>
      </c>
      <c r="F618" s="117">
        <v>0</v>
      </c>
      <c r="G618" s="117">
        <v>7</v>
      </c>
      <c r="H618" s="117">
        <v>0</v>
      </c>
      <c r="I618" s="117">
        <v>1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145</v>
      </c>
      <c r="R618" s="202">
        <v>2</v>
      </c>
      <c r="S618" s="117">
        <v>128</v>
      </c>
      <c r="T618" s="117">
        <v>0</v>
      </c>
      <c r="U618" s="117">
        <v>12</v>
      </c>
      <c r="V618" s="117">
        <v>2</v>
      </c>
      <c r="W618" s="117">
        <v>1</v>
      </c>
      <c r="X618" s="117">
        <v>0</v>
      </c>
      <c r="Y618" s="117">
        <v>0</v>
      </c>
      <c r="Z618" s="117">
        <v>0</v>
      </c>
      <c r="AA618" s="117">
        <v>0</v>
      </c>
      <c r="AB618" s="117">
        <v>0</v>
      </c>
      <c r="AC618" s="203">
        <v>0</v>
      </c>
      <c r="AE618" s="115">
        <v>251</v>
      </c>
      <c r="AF618" s="7">
        <v>2</v>
      </c>
      <c r="AG618" s="7">
        <v>226</v>
      </c>
      <c r="AH618" s="7">
        <v>0</v>
      </c>
      <c r="AI618" s="7">
        <v>19</v>
      </c>
      <c r="AJ618" s="7">
        <v>2</v>
      </c>
      <c r="AK618" s="7">
        <v>2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131</v>
      </c>
      <c r="D619" s="202">
        <v>2</v>
      </c>
      <c r="E619" s="117">
        <v>118</v>
      </c>
      <c r="F619" s="117">
        <v>1</v>
      </c>
      <c r="G619" s="117">
        <v>9</v>
      </c>
      <c r="H619" s="117">
        <v>0</v>
      </c>
      <c r="I619" s="117">
        <v>0</v>
      </c>
      <c r="J619" s="117">
        <v>0</v>
      </c>
      <c r="K619" s="117">
        <v>0</v>
      </c>
      <c r="L619" s="117">
        <v>1</v>
      </c>
      <c r="M619" s="117">
        <v>0</v>
      </c>
      <c r="N619" s="117">
        <v>0</v>
      </c>
      <c r="O619" s="203">
        <v>0</v>
      </c>
      <c r="Q619" s="115">
        <v>144</v>
      </c>
      <c r="R619" s="202">
        <v>1</v>
      </c>
      <c r="S619" s="117">
        <v>130</v>
      </c>
      <c r="T619" s="117">
        <v>0</v>
      </c>
      <c r="U619" s="117">
        <v>10</v>
      </c>
      <c r="V619" s="117">
        <v>1</v>
      </c>
      <c r="W619" s="117">
        <v>2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275</v>
      </c>
      <c r="AF619" s="7">
        <v>3</v>
      </c>
      <c r="AG619" s="7">
        <v>248</v>
      </c>
      <c r="AH619" s="7">
        <v>1</v>
      </c>
      <c r="AI619" s="7">
        <v>19</v>
      </c>
      <c r="AJ619" s="7">
        <v>1</v>
      </c>
      <c r="AK619" s="7">
        <v>2</v>
      </c>
      <c r="AL619" s="7">
        <v>0</v>
      </c>
      <c r="AM619" s="7">
        <v>0</v>
      </c>
      <c r="AN619" s="7">
        <v>1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144</v>
      </c>
      <c r="D620" s="202">
        <v>1</v>
      </c>
      <c r="E620" s="117">
        <v>133</v>
      </c>
      <c r="F620" s="117">
        <v>3</v>
      </c>
      <c r="G620" s="117">
        <v>7</v>
      </c>
      <c r="H620" s="117">
        <v>0</v>
      </c>
      <c r="I620" s="117">
        <v>0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161</v>
      </c>
      <c r="R620" s="202">
        <v>6</v>
      </c>
      <c r="S620" s="117">
        <v>143</v>
      </c>
      <c r="T620" s="117">
        <v>0</v>
      </c>
      <c r="U620" s="117">
        <v>9</v>
      </c>
      <c r="V620" s="117">
        <v>1</v>
      </c>
      <c r="W620" s="117">
        <v>2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305</v>
      </c>
      <c r="AF620" s="7">
        <v>7</v>
      </c>
      <c r="AG620" s="7">
        <v>276</v>
      </c>
      <c r="AH620" s="7">
        <v>3</v>
      </c>
      <c r="AI620" s="7">
        <v>16</v>
      </c>
      <c r="AJ620" s="7">
        <v>1</v>
      </c>
      <c r="AK620" s="7">
        <v>2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145</v>
      </c>
      <c r="D621" s="202">
        <v>1</v>
      </c>
      <c r="E621" s="117">
        <v>135</v>
      </c>
      <c r="F621" s="117">
        <v>0</v>
      </c>
      <c r="G621" s="117">
        <v>8</v>
      </c>
      <c r="H621" s="117">
        <v>0</v>
      </c>
      <c r="I621" s="117">
        <v>1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144</v>
      </c>
      <c r="R621" s="202">
        <v>2</v>
      </c>
      <c r="S621" s="117">
        <v>131</v>
      </c>
      <c r="T621" s="117">
        <v>1</v>
      </c>
      <c r="U621" s="117">
        <v>7</v>
      </c>
      <c r="V621" s="117">
        <v>2</v>
      </c>
      <c r="W621" s="117">
        <v>1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289</v>
      </c>
      <c r="AF621" s="7">
        <v>3</v>
      </c>
      <c r="AG621" s="7">
        <v>266</v>
      </c>
      <c r="AH621" s="7">
        <v>1</v>
      </c>
      <c r="AI621" s="7">
        <v>15</v>
      </c>
      <c r="AJ621" s="7">
        <v>2</v>
      </c>
      <c r="AK621" s="7">
        <v>2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121</v>
      </c>
      <c r="D622" s="202">
        <v>0</v>
      </c>
      <c r="E622" s="117">
        <v>113</v>
      </c>
      <c r="F622" s="117">
        <v>0</v>
      </c>
      <c r="G622" s="117">
        <v>8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138</v>
      </c>
      <c r="R622" s="202">
        <v>4</v>
      </c>
      <c r="S622" s="117">
        <v>129</v>
      </c>
      <c r="T622" s="117">
        <v>0</v>
      </c>
      <c r="U622" s="117">
        <v>5</v>
      </c>
      <c r="V622" s="117">
        <v>0</v>
      </c>
      <c r="W622" s="117">
        <v>0</v>
      </c>
      <c r="X622" s="117">
        <v>0</v>
      </c>
      <c r="Y622" s="117">
        <v>0</v>
      </c>
      <c r="Z622" s="117">
        <v>0</v>
      </c>
      <c r="AA622" s="117">
        <v>0</v>
      </c>
      <c r="AB622" s="117">
        <v>0</v>
      </c>
      <c r="AC622" s="203">
        <v>0</v>
      </c>
      <c r="AE622" s="115">
        <v>259</v>
      </c>
      <c r="AF622" s="7">
        <v>4</v>
      </c>
      <c r="AG622" s="7">
        <v>242</v>
      </c>
      <c r="AH622" s="7">
        <v>0</v>
      </c>
      <c r="AI622" s="7">
        <v>13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137</v>
      </c>
      <c r="D623" s="202">
        <v>3</v>
      </c>
      <c r="E623" s="117">
        <v>127</v>
      </c>
      <c r="F623" s="117">
        <v>0</v>
      </c>
      <c r="G623" s="117">
        <v>7</v>
      </c>
      <c r="H623" s="117">
        <v>0</v>
      </c>
      <c r="I623" s="117">
        <v>0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134</v>
      </c>
      <c r="R623" s="202">
        <v>0</v>
      </c>
      <c r="S623" s="117">
        <v>130</v>
      </c>
      <c r="T623" s="117">
        <v>1</v>
      </c>
      <c r="U623" s="117">
        <v>3</v>
      </c>
      <c r="V623" s="117">
        <v>0</v>
      </c>
      <c r="W623" s="117">
        <v>0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271</v>
      </c>
      <c r="AF623" s="7">
        <v>3</v>
      </c>
      <c r="AG623" s="7">
        <v>257</v>
      </c>
      <c r="AH623" s="7">
        <v>1</v>
      </c>
      <c r="AI623" s="7">
        <v>10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119</v>
      </c>
      <c r="D624" s="202">
        <v>0</v>
      </c>
      <c r="E624" s="117">
        <v>111</v>
      </c>
      <c r="F624" s="117">
        <v>0</v>
      </c>
      <c r="G624" s="117">
        <v>8</v>
      </c>
      <c r="H624" s="117">
        <v>0</v>
      </c>
      <c r="I624" s="117">
        <v>0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153</v>
      </c>
      <c r="R624" s="202">
        <v>1</v>
      </c>
      <c r="S624" s="117">
        <v>146</v>
      </c>
      <c r="T624" s="117">
        <v>1</v>
      </c>
      <c r="U624" s="117">
        <v>4</v>
      </c>
      <c r="V624" s="117">
        <v>1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272</v>
      </c>
      <c r="AF624" s="7">
        <v>1</v>
      </c>
      <c r="AG624" s="7">
        <v>257</v>
      </c>
      <c r="AH624" s="7">
        <v>1</v>
      </c>
      <c r="AI624" s="7">
        <v>12</v>
      </c>
      <c r="AJ624" s="7">
        <v>1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121</v>
      </c>
      <c r="D625" s="202">
        <v>1</v>
      </c>
      <c r="E625" s="117">
        <v>115</v>
      </c>
      <c r="F625" s="117">
        <v>0</v>
      </c>
      <c r="G625" s="117">
        <v>5</v>
      </c>
      <c r="H625" s="117">
        <v>0</v>
      </c>
      <c r="I625" s="117">
        <v>0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147</v>
      </c>
      <c r="R625" s="202">
        <v>1</v>
      </c>
      <c r="S625" s="117">
        <v>137</v>
      </c>
      <c r="T625" s="117">
        <v>2</v>
      </c>
      <c r="U625" s="117">
        <v>7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268</v>
      </c>
      <c r="AF625" s="7">
        <v>2</v>
      </c>
      <c r="AG625" s="7">
        <v>252</v>
      </c>
      <c r="AH625" s="7">
        <v>2</v>
      </c>
      <c r="AI625" s="7">
        <v>12</v>
      </c>
      <c r="AJ625" s="7">
        <v>0</v>
      </c>
      <c r="AK625" s="7">
        <v>0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108</v>
      </c>
      <c r="D626" s="202">
        <v>0</v>
      </c>
      <c r="E626" s="117">
        <v>104</v>
      </c>
      <c r="F626" s="117">
        <v>1</v>
      </c>
      <c r="G626" s="117">
        <v>2</v>
      </c>
      <c r="H626" s="117">
        <v>0</v>
      </c>
      <c r="I626" s="117">
        <v>1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157</v>
      </c>
      <c r="R626" s="202">
        <v>5</v>
      </c>
      <c r="S626" s="117">
        <v>141</v>
      </c>
      <c r="T626" s="117">
        <v>0</v>
      </c>
      <c r="U626" s="117">
        <v>9</v>
      </c>
      <c r="V626" s="117">
        <v>0</v>
      </c>
      <c r="W626" s="117">
        <v>1</v>
      </c>
      <c r="X626" s="117">
        <v>0</v>
      </c>
      <c r="Y626" s="117">
        <v>1</v>
      </c>
      <c r="Z626" s="117">
        <v>0</v>
      </c>
      <c r="AA626" s="117">
        <v>0</v>
      </c>
      <c r="AB626" s="117">
        <v>0</v>
      </c>
      <c r="AC626" s="203">
        <v>0</v>
      </c>
      <c r="AE626" s="115">
        <v>265</v>
      </c>
      <c r="AF626" s="7">
        <v>5</v>
      </c>
      <c r="AG626" s="7">
        <v>245</v>
      </c>
      <c r="AH626" s="7">
        <v>1</v>
      </c>
      <c r="AI626" s="7">
        <v>11</v>
      </c>
      <c r="AJ626" s="7">
        <v>0</v>
      </c>
      <c r="AK626" s="7">
        <v>2</v>
      </c>
      <c r="AL626" s="7">
        <v>0</v>
      </c>
      <c r="AM626" s="7">
        <v>1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110</v>
      </c>
      <c r="D627" s="202">
        <v>0</v>
      </c>
      <c r="E627" s="117">
        <v>109</v>
      </c>
      <c r="F627" s="117">
        <v>0</v>
      </c>
      <c r="G627" s="117">
        <v>1</v>
      </c>
      <c r="H627" s="117">
        <v>0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135</v>
      </c>
      <c r="R627" s="202">
        <v>1</v>
      </c>
      <c r="S627" s="117">
        <v>127</v>
      </c>
      <c r="T627" s="117">
        <v>0</v>
      </c>
      <c r="U627" s="117">
        <v>6</v>
      </c>
      <c r="V627" s="117">
        <v>0</v>
      </c>
      <c r="W627" s="117">
        <v>1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245</v>
      </c>
      <c r="AF627" s="7">
        <v>1</v>
      </c>
      <c r="AG627" s="7">
        <v>236</v>
      </c>
      <c r="AH627" s="7">
        <v>0</v>
      </c>
      <c r="AI627" s="7">
        <v>7</v>
      </c>
      <c r="AJ627" s="7">
        <v>0</v>
      </c>
      <c r="AK627" s="7">
        <v>1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130</v>
      </c>
      <c r="D628" s="202">
        <v>6</v>
      </c>
      <c r="E628" s="117">
        <v>120</v>
      </c>
      <c r="F628" s="117">
        <v>0</v>
      </c>
      <c r="G628" s="117">
        <v>4</v>
      </c>
      <c r="H628" s="117">
        <v>0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138</v>
      </c>
      <c r="R628" s="202">
        <v>1</v>
      </c>
      <c r="S628" s="117">
        <v>131</v>
      </c>
      <c r="T628" s="117">
        <v>0</v>
      </c>
      <c r="U628" s="117">
        <v>5</v>
      </c>
      <c r="V628" s="117">
        <v>0</v>
      </c>
      <c r="W628" s="117">
        <v>0</v>
      </c>
      <c r="X628" s="117">
        <v>0</v>
      </c>
      <c r="Y628" s="117">
        <v>0</v>
      </c>
      <c r="Z628" s="117">
        <v>0</v>
      </c>
      <c r="AA628" s="117">
        <v>1</v>
      </c>
      <c r="AB628" s="117">
        <v>0</v>
      </c>
      <c r="AC628" s="203">
        <v>0</v>
      </c>
      <c r="AE628" s="115">
        <v>268</v>
      </c>
      <c r="AF628" s="7">
        <v>7</v>
      </c>
      <c r="AG628" s="7">
        <v>251</v>
      </c>
      <c r="AH628" s="7">
        <v>0</v>
      </c>
      <c r="AI628" s="7">
        <v>9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1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131</v>
      </c>
      <c r="D629" s="202">
        <v>2</v>
      </c>
      <c r="E629" s="117">
        <v>124</v>
      </c>
      <c r="F629" s="117">
        <v>0</v>
      </c>
      <c r="G629" s="117">
        <v>3</v>
      </c>
      <c r="H629" s="117">
        <v>1</v>
      </c>
      <c r="I629" s="117">
        <v>1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123</v>
      </c>
      <c r="R629" s="202">
        <v>2</v>
      </c>
      <c r="S629" s="117">
        <v>114</v>
      </c>
      <c r="T629" s="117">
        <v>0</v>
      </c>
      <c r="U629" s="117">
        <v>5</v>
      </c>
      <c r="V629" s="117">
        <v>1</v>
      </c>
      <c r="W629" s="117">
        <v>1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254</v>
      </c>
      <c r="AF629" s="117">
        <v>4</v>
      </c>
      <c r="AG629" s="7">
        <v>238</v>
      </c>
      <c r="AH629" s="7">
        <v>0</v>
      </c>
      <c r="AI629" s="7">
        <v>8</v>
      </c>
      <c r="AJ629" s="7">
        <v>2</v>
      </c>
      <c r="AK629" s="7">
        <v>2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136</v>
      </c>
      <c r="D630" s="202">
        <v>3</v>
      </c>
      <c r="E630" s="117">
        <v>127</v>
      </c>
      <c r="F630" s="117">
        <v>0</v>
      </c>
      <c r="G630" s="117">
        <v>6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99</v>
      </c>
      <c r="R630" s="202">
        <v>2</v>
      </c>
      <c r="S630" s="117">
        <v>92</v>
      </c>
      <c r="T630" s="117">
        <v>1</v>
      </c>
      <c r="U630" s="117">
        <v>4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235</v>
      </c>
      <c r="AF630" s="7">
        <v>5</v>
      </c>
      <c r="AG630" s="7">
        <v>219</v>
      </c>
      <c r="AH630" s="7">
        <v>1</v>
      </c>
      <c r="AI630" s="7">
        <v>10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120</v>
      </c>
      <c r="D631" s="202">
        <v>2</v>
      </c>
      <c r="E631" s="117">
        <v>113</v>
      </c>
      <c r="F631" s="117">
        <v>2</v>
      </c>
      <c r="G631" s="117">
        <v>3</v>
      </c>
      <c r="H631" s="117">
        <v>0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105</v>
      </c>
      <c r="R631" s="202">
        <v>0</v>
      </c>
      <c r="S631" s="117">
        <v>100</v>
      </c>
      <c r="T631" s="117">
        <v>0</v>
      </c>
      <c r="U631" s="117">
        <v>5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225</v>
      </c>
      <c r="AF631" s="7">
        <v>2</v>
      </c>
      <c r="AG631" s="7">
        <v>213</v>
      </c>
      <c r="AH631" s="7">
        <v>2</v>
      </c>
      <c r="AI631" s="7">
        <v>8</v>
      </c>
      <c r="AJ631" s="7">
        <v>0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123</v>
      </c>
      <c r="D632" s="202">
        <v>2</v>
      </c>
      <c r="E632" s="117">
        <v>118</v>
      </c>
      <c r="F632" s="117">
        <v>0</v>
      </c>
      <c r="G632" s="117">
        <v>3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0</v>
      </c>
      <c r="N632" s="117">
        <v>0</v>
      </c>
      <c r="O632" s="203">
        <v>0</v>
      </c>
      <c r="Q632" s="115">
        <v>103</v>
      </c>
      <c r="R632" s="202">
        <v>2</v>
      </c>
      <c r="S632" s="117">
        <v>94</v>
      </c>
      <c r="T632" s="117">
        <v>1</v>
      </c>
      <c r="U632" s="117">
        <v>4</v>
      </c>
      <c r="V632" s="117">
        <v>2</v>
      </c>
      <c r="W632" s="117">
        <v>0</v>
      </c>
      <c r="X632" s="117">
        <v>0</v>
      </c>
      <c r="Y632" s="117">
        <v>0</v>
      </c>
      <c r="Z632" s="117">
        <v>0</v>
      </c>
      <c r="AA632" s="117">
        <v>0</v>
      </c>
      <c r="AB632" s="117">
        <v>0</v>
      </c>
      <c r="AC632" s="203">
        <v>0</v>
      </c>
      <c r="AE632" s="115">
        <v>226</v>
      </c>
      <c r="AF632" s="7">
        <v>4</v>
      </c>
      <c r="AG632" s="7">
        <v>212</v>
      </c>
      <c r="AH632" s="7">
        <v>1</v>
      </c>
      <c r="AI632" s="7">
        <v>7</v>
      </c>
      <c r="AJ632" s="7">
        <v>2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103</v>
      </c>
      <c r="D633" s="202">
        <v>1</v>
      </c>
      <c r="E633" s="117">
        <v>100</v>
      </c>
      <c r="F633" s="117">
        <v>0</v>
      </c>
      <c r="G633" s="117">
        <v>2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110</v>
      </c>
      <c r="R633" s="202">
        <v>2</v>
      </c>
      <c r="S633" s="117">
        <v>100</v>
      </c>
      <c r="T633" s="117">
        <v>0</v>
      </c>
      <c r="U633" s="117">
        <v>6</v>
      </c>
      <c r="V633" s="117">
        <v>0</v>
      </c>
      <c r="W633" s="117">
        <v>1</v>
      </c>
      <c r="X633" s="117">
        <v>0</v>
      </c>
      <c r="Y633" s="117">
        <v>1</v>
      </c>
      <c r="Z633" s="117">
        <v>0</v>
      </c>
      <c r="AA633" s="117">
        <v>0</v>
      </c>
      <c r="AB633" s="117">
        <v>0</v>
      </c>
      <c r="AC633" s="203">
        <v>0</v>
      </c>
      <c r="AE633" s="115">
        <v>213</v>
      </c>
      <c r="AF633" s="7">
        <v>3</v>
      </c>
      <c r="AG633" s="7">
        <v>200</v>
      </c>
      <c r="AH633" s="7">
        <v>0</v>
      </c>
      <c r="AI633" s="7">
        <v>8</v>
      </c>
      <c r="AJ633" s="7">
        <v>0</v>
      </c>
      <c r="AK633" s="7">
        <v>1</v>
      </c>
      <c r="AL633" s="7">
        <v>0</v>
      </c>
      <c r="AM633" s="7">
        <v>1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81</v>
      </c>
      <c r="D634" s="202">
        <v>1</v>
      </c>
      <c r="E634" s="117">
        <v>78</v>
      </c>
      <c r="F634" s="117">
        <v>0</v>
      </c>
      <c r="G634" s="117">
        <v>0</v>
      </c>
      <c r="H634" s="117">
        <v>2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93</v>
      </c>
      <c r="R634" s="202">
        <v>2</v>
      </c>
      <c r="S634" s="117">
        <v>89</v>
      </c>
      <c r="T634" s="117">
        <v>0</v>
      </c>
      <c r="U634" s="117">
        <v>2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174</v>
      </c>
      <c r="AF634" s="7">
        <v>3</v>
      </c>
      <c r="AG634" s="7">
        <v>167</v>
      </c>
      <c r="AH634" s="7">
        <v>0</v>
      </c>
      <c r="AI634" s="7">
        <v>2</v>
      </c>
      <c r="AJ634" s="7">
        <v>2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98</v>
      </c>
      <c r="D635" s="202">
        <v>1</v>
      </c>
      <c r="E635" s="117">
        <v>94</v>
      </c>
      <c r="F635" s="117">
        <v>0</v>
      </c>
      <c r="G635" s="117">
        <v>3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89</v>
      </c>
      <c r="R635" s="202">
        <v>1</v>
      </c>
      <c r="S635" s="117">
        <v>84</v>
      </c>
      <c r="T635" s="117">
        <v>1</v>
      </c>
      <c r="U635" s="117">
        <v>3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187</v>
      </c>
      <c r="AF635" s="7">
        <v>2</v>
      </c>
      <c r="AG635" s="7">
        <v>178</v>
      </c>
      <c r="AH635" s="7">
        <v>1</v>
      </c>
      <c r="AI635" s="7">
        <v>6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105</v>
      </c>
      <c r="D636" s="202">
        <v>2</v>
      </c>
      <c r="E636" s="117">
        <v>98</v>
      </c>
      <c r="F636" s="117">
        <v>0</v>
      </c>
      <c r="G636" s="117">
        <v>4</v>
      </c>
      <c r="H636" s="117">
        <v>1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80</v>
      </c>
      <c r="R636" s="202">
        <v>1</v>
      </c>
      <c r="S636" s="117">
        <v>75</v>
      </c>
      <c r="T636" s="117">
        <v>0</v>
      </c>
      <c r="U636" s="117">
        <v>3</v>
      </c>
      <c r="V636" s="117">
        <v>1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185</v>
      </c>
      <c r="AF636" s="7">
        <v>3</v>
      </c>
      <c r="AG636" s="7">
        <v>173</v>
      </c>
      <c r="AH636" s="7">
        <v>0</v>
      </c>
      <c r="AI636" s="7">
        <v>7</v>
      </c>
      <c r="AJ636" s="7">
        <v>2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69</v>
      </c>
      <c r="D637" s="202">
        <v>2</v>
      </c>
      <c r="E637" s="117">
        <v>63</v>
      </c>
      <c r="F637" s="117">
        <v>0</v>
      </c>
      <c r="G637" s="117">
        <v>4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76</v>
      </c>
      <c r="R637" s="202">
        <v>1</v>
      </c>
      <c r="S637" s="117">
        <v>66</v>
      </c>
      <c r="T637" s="117">
        <v>3</v>
      </c>
      <c r="U637" s="117">
        <v>5</v>
      </c>
      <c r="V637" s="117">
        <v>0</v>
      </c>
      <c r="W637" s="117">
        <v>1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145</v>
      </c>
      <c r="AF637" s="7">
        <v>3</v>
      </c>
      <c r="AG637" s="7">
        <v>129</v>
      </c>
      <c r="AH637" s="7">
        <v>3</v>
      </c>
      <c r="AI637" s="7">
        <v>9</v>
      </c>
      <c r="AJ637" s="7">
        <v>0</v>
      </c>
      <c r="AK637" s="7">
        <v>1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83</v>
      </c>
      <c r="D638" s="202">
        <v>0</v>
      </c>
      <c r="E638" s="117">
        <v>82</v>
      </c>
      <c r="F638" s="117">
        <v>0</v>
      </c>
      <c r="G638" s="117">
        <v>1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98</v>
      </c>
      <c r="R638" s="202">
        <v>3</v>
      </c>
      <c r="S638" s="117">
        <v>94</v>
      </c>
      <c r="T638" s="117">
        <v>0</v>
      </c>
      <c r="U638" s="117">
        <v>0</v>
      </c>
      <c r="V638" s="117">
        <v>1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181</v>
      </c>
      <c r="AF638" s="7">
        <v>3</v>
      </c>
      <c r="AG638" s="7">
        <v>176</v>
      </c>
      <c r="AH638" s="7">
        <v>0</v>
      </c>
      <c r="AI638" s="7">
        <v>1</v>
      </c>
      <c r="AJ638" s="7">
        <v>1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76</v>
      </c>
      <c r="D639" s="202">
        <v>1</v>
      </c>
      <c r="E639" s="117">
        <v>72</v>
      </c>
      <c r="F639" s="117">
        <v>0</v>
      </c>
      <c r="G639" s="117">
        <v>3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76</v>
      </c>
      <c r="R639" s="202">
        <v>0</v>
      </c>
      <c r="S639" s="117">
        <v>72</v>
      </c>
      <c r="T639" s="117">
        <v>0</v>
      </c>
      <c r="U639" s="117">
        <v>4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152</v>
      </c>
      <c r="AF639" s="7">
        <v>1</v>
      </c>
      <c r="AG639" s="7">
        <v>144</v>
      </c>
      <c r="AH639" s="7">
        <v>0</v>
      </c>
      <c r="AI639" s="7">
        <v>7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46</v>
      </c>
      <c r="D640" s="202">
        <v>1</v>
      </c>
      <c r="E640" s="117">
        <v>45</v>
      </c>
      <c r="F640" s="117">
        <v>0</v>
      </c>
      <c r="G640" s="117">
        <v>0</v>
      </c>
      <c r="H640" s="117">
        <v>0</v>
      </c>
      <c r="I640" s="117">
        <v>0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61</v>
      </c>
      <c r="R640" s="202">
        <v>1</v>
      </c>
      <c r="S640" s="117">
        <v>57</v>
      </c>
      <c r="T640" s="117">
        <v>1</v>
      </c>
      <c r="U640" s="117">
        <v>1</v>
      </c>
      <c r="V640" s="117">
        <v>1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107</v>
      </c>
      <c r="AF640" s="7">
        <v>2</v>
      </c>
      <c r="AG640" s="7">
        <v>102</v>
      </c>
      <c r="AH640" s="7">
        <v>1</v>
      </c>
      <c r="AI640" s="7">
        <v>1</v>
      </c>
      <c r="AJ640" s="7">
        <v>1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57</v>
      </c>
      <c r="D641" s="202">
        <v>2</v>
      </c>
      <c r="E641" s="117">
        <v>54</v>
      </c>
      <c r="F641" s="117">
        <v>0</v>
      </c>
      <c r="G641" s="117">
        <v>1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60</v>
      </c>
      <c r="R641" s="202">
        <v>1</v>
      </c>
      <c r="S641" s="117">
        <v>57</v>
      </c>
      <c r="T641" s="117">
        <v>0</v>
      </c>
      <c r="U641" s="117">
        <v>2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117</v>
      </c>
      <c r="AF641" s="7">
        <v>3</v>
      </c>
      <c r="AG641" s="7">
        <v>111</v>
      </c>
      <c r="AH641" s="7">
        <v>0</v>
      </c>
      <c r="AI641" s="7">
        <v>3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50</v>
      </c>
      <c r="D642" s="202">
        <v>0</v>
      </c>
      <c r="E642" s="117">
        <v>48</v>
      </c>
      <c r="F642" s="117">
        <v>0</v>
      </c>
      <c r="G642" s="117">
        <v>2</v>
      </c>
      <c r="H642" s="117">
        <v>0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72</v>
      </c>
      <c r="R642" s="202">
        <v>0</v>
      </c>
      <c r="S642" s="117">
        <v>69</v>
      </c>
      <c r="T642" s="117">
        <v>0</v>
      </c>
      <c r="U642" s="117">
        <v>3</v>
      </c>
      <c r="V642" s="117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122</v>
      </c>
      <c r="AF642" s="7">
        <v>0</v>
      </c>
      <c r="AG642" s="7">
        <v>117</v>
      </c>
      <c r="AH642" s="7">
        <v>0</v>
      </c>
      <c r="AI642" s="7">
        <v>5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47</v>
      </c>
      <c r="D643" s="202">
        <v>1</v>
      </c>
      <c r="E643" s="117">
        <v>45</v>
      </c>
      <c r="F643" s="117">
        <v>0</v>
      </c>
      <c r="G643" s="117">
        <v>1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59</v>
      </c>
      <c r="R643" s="202">
        <v>2</v>
      </c>
      <c r="S643" s="117">
        <v>57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106</v>
      </c>
      <c r="AF643" s="7">
        <v>3</v>
      </c>
      <c r="AG643" s="7">
        <v>102</v>
      </c>
      <c r="AH643" s="7">
        <v>0</v>
      </c>
      <c r="AI643" s="7">
        <v>1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42</v>
      </c>
      <c r="D644" s="202">
        <v>1</v>
      </c>
      <c r="E644" s="117">
        <v>41</v>
      </c>
      <c r="F644" s="117">
        <v>0</v>
      </c>
      <c r="G644" s="117">
        <v>0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60</v>
      </c>
      <c r="R644" s="202">
        <v>1</v>
      </c>
      <c r="S644" s="117">
        <v>58</v>
      </c>
      <c r="T644" s="117">
        <v>0</v>
      </c>
      <c r="U644" s="117">
        <v>1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102</v>
      </c>
      <c r="AF644" s="7">
        <v>2</v>
      </c>
      <c r="AG644" s="7">
        <v>99</v>
      </c>
      <c r="AH644" s="7">
        <v>0</v>
      </c>
      <c r="AI644" s="7">
        <v>1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57</v>
      </c>
      <c r="D645" s="202">
        <v>0</v>
      </c>
      <c r="E645" s="117">
        <v>55</v>
      </c>
      <c r="F645" s="117">
        <v>0</v>
      </c>
      <c r="G645" s="117">
        <v>1</v>
      </c>
      <c r="H645" s="117">
        <v>1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58</v>
      </c>
      <c r="R645" s="202">
        <v>3</v>
      </c>
      <c r="S645" s="117">
        <v>52</v>
      </c>
      <c r="T645" s="117">
        <v>0</v>
      </c>
      <c r="U645" s="117">
        <v>2</v>
      </c>
      <c r="V645" s="117">
        <v>1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115</v>
      </c>
      <c r="AF645" s="7">
        <v>3</v>
      </c>
      <c r="AG645" s="7">
        <v>107</v>
      </c>
      <c r="AH645" s="7">
        <v>0</v>
      </c>
      <c r="AI645" s="7">
        <v>3</v>
      </c>
      <c r="AJ645" s="7">
        <v>2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43</v>
      </c>
      <c r="D646" s="202">
        <v>1</v>
      </c>
      <c r="E646" s="117">
        <v>40</v>
      </c>
      <c r="F646" s="117">
        <v>0</v>
      </c>
      <c r="G646" s="117">
        <v>1</v>
      </c>
      <c r="H646" s="117">
        <v>1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59</v>
      </c>
      <c r="R646" s="202">
        <v>2</v>
      </c>
      <c r="S646" s="117">
        <v>53</v>
      </c>
      <c r="T646" s="117">
        <v>0</v>
      </c>
      <c r="U646" s="117">
        <v>4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102</v>
      </c>
      <c r="AF646" s="7">
        <v>3</v>
      </c>
      <c r="AG646" s="7">
        <v>93</v>
      </c>
      <c r="AH646" s="7">
        <v>0</v>
      </c>
      <c r="AI646" s="7">
        <v>5</v>
      </c>
      <c r="AJ646" s="7">
        <v>1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41</v>
      </c>
      <c r="D647" s="202">
        <v>0</v>
      </c>
      <c r="E647" s="117">
        <v>39</v>
      </c>
      <c r="F647" s="117">
        <v>0</v>
      </c>
      <c r="G647" s="117">
        <v>2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60</v>
      </c>
      <c r="R647" s="202">
        <v>1</v>
      </c>
      <c r="S647" s="117">
        <v>56</v>
      </c>
      <c r="T647" s="117">
        <v>0</v>
      </c>
      <c r="U647" s="117">
        <v>3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101</v>
      </c>
      <c r="AF647" s="7">
        <v>1</v>
      </c>
      <c r="AG647" s="7">
        <v>95</v>
      </c>
      <c r="AH647" s="7">
        <v>0</v>
      </c>
      <c r="AI647" s="7">
        <v>5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39</v>
      </c>
      <c r="D648" s="202">
        <v>1</v>
      </c>
      <c r="E648" s="117">
        <v>37</v>
      </c>
      <c r="F648" s="117">
        <v>0</v>
      </c>
      <c r="G648" s="117">
        <v>1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36</v>
      </c>
      <c r="R648" s="202">
        <v>1</v>
      </c>
      <c r="S648" s="117">
        <v>35</v>
      </c>
      <c r="T648" s="117">
        <v>0</v>
      </c>
      <c r="U648" s="117">
        <v>0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75</v>
      </c>
      <c r="AF648" s="7">
        <v>2</v>
      </c>
      <c r="AG648" s="7">
        <v>72</v>
      </c>
      <c r="AH648" s="7">
        <v>0</v>
      </c>
      <c r="AI648" s="7">
        <v>1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37</v>
      </c>
      <c r="D649" s="202">
        <v>1</v>
      </c>
      <c r="E649" s="117">
        <v>36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46</v>
      </c>
      <c r="R649" s="202">
        <v>0</v>
      </c>
      <c r="S649" s="117">
        <v>44</v>
      </c>
      <c r="T649" s="117">
        <v>0</v>
      </c>
      <c r="U649" s="117">
        <v>2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83</v>
      </c>
      <c r="AF649" s="7">
        <v>1</v>
      </c>
      <c r="AG649" s="7">
        <v>80</v>
      </c>
      <c r="AH649" s="7">
        <v>0</v>
      </c>
      <c r="AI649" s="7">
        <v>2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36</v>
      </c>
      <c r="D650" s="202">
        <v>0</v>
      </c>
      <c r="E650" s="117">
        <v>34</v>
      </c>
      <c r="F650" s="117">
        <v>0</v>
      </c>
      <c r="G650" s="117">
        <v>2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22</v>
      </c>
      <c r="R650" s="202">
        <v>0</v>
      </c>
      <c r="S650" s="117">
        <v>22</v>
      </c>
      <c r="T650" s="117">
        <v>0</v>
      </c>
      <c r="U650" s="117">
        <v>0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58</v>
      </c>
      <c r="AF650" s="7">
        <v>0</v>
      </c>
      <c r="AG650" s="7">
        <v>56</v>
      </c>
      <c r="AH650" s="7">
        <v>0</v>
      </c>
      <c r="AI650" s="7">
        <v>2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40</v>
      </c>
      <c r="D651" s="202">
        <v>2</v>
      </c>
      <c r="E651" s="117">
        <v>36</v>
      </c>
      <c r="F651" s="117">
        <v>0</v>
      </c>
      <c r="G651" s="117">
        <v>2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41</v>
      </c>
      <c r="R651" s="202">
        <v>2</v>
      </c>
      <c r="S651" s="117">
        <v>38</v>
      </c>
      <c r="T651" s="117">
        <v>0</v>
      </c>
      <c r="U651" s="117">
        <v>1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81</v>
      </c>
      <c r="AF651" s="7">
        <v>4</v>
      </c>
      <c r="AG651" s="7">
        <v>74</v>
      </c>
      <c r="AH651" s="7">
        <v>0</v>
      </c>
      <c r="AI651" s="7">
        <v>3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32</v>
      </c>
      <c r="D652" s="204">
        <v>0</v>
      </c>
      <c r="E652" s="205">
        <v>29</v>
      </c>
      <c r="F652" s="205">
        <v>0</v>
      </c>
      <c r="G652" s="205">
        <v>3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35</v>
      </c>
      <c r="R652" s="204">
        <v>0</v>
      </c>
      <c r="S652" s="205">
        <v>34</v>
      </c>
      <c r="T652" s="205">
        <v>0</v>
      </c>
      <c r="U652" s="205">
        <v>1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67</v>
      </c>
      <c r="AF652" s="11">
        <v>0</v>
      </c>
      <c r="AG652" s="11">
        <v>63</v>
      </c>
      <c r="AH652" s="11">
        <v>0</v>
      </c>
      <c r="AI652" s="11">
        <v>4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57</v>
      </c>
      <c r="C653" s="274">
        <v>5565</v>
      </c>
      <c r="D653" s="275">
        <v>78</v>
      </c>
      <c r="E653" s="275">
        <v>5115</v>
      </c>
      <c r="F653" s="275">
        <v>12</v>
      </c>
      <c r="G653" s="275">
        <v>327</v>
      </c>
      <c r="H653" s="275">
        <v>16</v>
      </c>
      <c r="I653" s="275">
        <v>8</v>
      </c>
      <c r="J653" s="275">
        <v>2</v>
      </c>
      <c r="K653" s="275">
        <v>4</v>
      </c>
      <c r="L653" s="275">
        <v>1</v>
      </c>
      <c r="M653" s="275">
        <v>1</v>
      </c>
      <c r="N653" s="275">
        <v>1</v>
      </c>
      <c r="O653" s="276">
        <v>0</v>
      </c>
      <c r="P653" s="7"/>
      <c r="Q653" s="277">
        <v>4810</v>
      </c>
      <c r="R653" s="275">
        <v>48</v>
      </c>
      <c r="S653" s="275">
        <v>4418</v>
      </c>
      <c r="T653" s="275">
        <v>16</v>
      </c>
      <c r="U653" s="275">
        <v>287</v>
      </c>
      <c r="V653" s="275">
        <v>20</v>
      </c>
      <c r="W653" s="275">
        <v>12</v>
      </c>
      <c r="X653" s="275">
        <v>1</v>
      </c>
      <c r="Y653" s="275">
        <v>3</v>
      </c>
      <c r="Z653" s="275">
        <v>2</v>
      </c>
      <c r="AA653" s="275">
        <v>3</v>
      </c>
      <c r="AB653" s="275">
        <v>0</v>
      </c>
      <c r="AC653" s="276">
        <v>0</v>
      </c>
      <c r="AD653" s="7"/>
      <c r="AE653" s="277">
        <v>10375</v>
      </c>
      <c r="AF653" s="275">
        <v>126</v>
      </c>
      <c r="AG653" s="275">
        <v>9533</v>
      </c>
      <c r="AH653" s="275">
        <v>28</v>
      </c>
      <c r="AI653" s="275">
        <v>614</v>
      </c>
      <c r="AJ653" s="275">
        <v>36</v>
      </c>
      <c r="AK653" s="275">
        <v>20</v>
      </c>
      <c r="AL653" s="275">
        <v>3</v>
      </c>
      <c r="AM653" s="275">
        <v>7</v>
      </c>
      <c r="AN653" s="275">
        <v>3</v>
      </c>
      <c r="AO653" s="275">
        <v>4</v>
      </c>
      <c r="AP653" s="275">
        <v>1</v>
      </c>
      <c r="AQ653" s="276">
        <v>0</v>
      </c>
      <c r="AR653" s="9"/>
    </row>
    <row r="654" spans="1:44" x14ac:dyDescent="0.35">
      <c r="A654" s="133">
        <v>5</v>
      </c>
      <c r="B654" s="278" t="s">
        <v>58</v>
      </c>
      <c r="C654" s="279">
        <v>6643</v>
      </c>
      <c r="D654" s="280">
        <v>95</v>
      </c>
      <c r="E654" s="280">
        <v>6139</v>
      </c>
      <c r="F654" s="280">
        <v>13</v>
      </c>
      <c r="G654" s="280">
        <v>359</v>
      </c>
      <c r="H654" s="280">
        <v>20</v>
      </c>
      <c r="I654" s="280">
        <v>8</v>
      </c>
      <c r="J654" s="280">
        <v>2</v>
      </c>
      <c r="K654" s="280">
        <v>4</v>
      </c>
      <c r="L654" s="280">
        <v>1</v>
      </c>
      <c r="M654" s="280">
        <v>1</v>
      </c>
      <c r="N654" s="280">
        <v>1</v>
      </c>
      <c r="O654" s="281">
        <v>0</v>
      </c>
      <c r="P654" s="7"/>
      <c r="Q654" s="282">
        <v>5812</v>
      </c>
      <c r="R654" s="280">
        <v>64</v>
      </c>
      <c r="S654" s="280">
        <v>5360</v>
      </c>
      <c r="T654" s="280">
        <v>21</v>
      </c>
      <c r="U654" s="280">
        <v>320</v>
      </c>
      <c r="V654" s="280">
        <v>23</v>
      </c>
      <c r="W654" s="280">
        <v>14</v>
      </c>
      <c r="X654" s="280">
        <v>1</v>
      </c>
      <c r="Y654" s="280">
        <v>4</v>
      </c>
      <c r="Z654" s="280">
        <v>2</v>
      </c>
      <c r="AA654" s="280">
        <v>3</v>
      </c>
      <c r="AB654" s="280">
        <v>0</v>
      </c>
      <c r="AC654" s="281">
        <v>0</v>
      </c>
      <c r="AD654" s="7"/>
      <c r="AE654" s="282">
        <v>12455</v>
      </c>
      <c r="AF654" s="280">
        <v>159</v>
      </c>
      <c r="AG654" s="280">
        <v>11499</v>
      </c>
      <c r="AH654" s="280">
        <v>34</v>
      </c>
      <c r="AI654" s="280">
        <v>679</v>
      </c>
      <c r="AJ654" s="280">
        <v>43</v>
      </c>
      <c r="AK654" s="280">
        <v>22</v>
      </c>
      <c r="AL654" s="280">
        <v>3</v>
      </c>
      <c r="AM654" s="280">
        <v>8</v>
      </c>
      <c r="AN654" s="280">
        <v>3</v>
      </c>
      <c r="AO654" s="280">
        <v>4</v>
      </c>
      <c r="AP654" s="280">
        <v>1</v>
      </c>
      <c r="AQ654" s="281">
        <v>0</v>
      </c>
      <c r="AR654" s="9"/>
    </row>
    <row r="655" spans="1:44" x14ac:dyDescent="0.35">
      <c r="A655" s="133">
        <v>5</v>
      </c>
      <c r="B655" s="283" t="s">
        <v>59</v>
      </c>
      <c r="C655" s="284">
        <v>6968</v>
      </c>
      <c r="D655" s="285">
        <v>100</v>
      </c>
      <c r="E655" s="285">
        <v>6445</v>
      </c>
      <c r="F655" s="285">
        <v>13</v>
      </c>
      <c r="G655" s="285">
        <v>371</v>
      </c>
      <c r="H655" s="285">
        <v>22</v>
      </c>
      <c r="I655" s="285">
        <v>8</v>
      </c>
      <c r="J655" s="285">
        <v>2</v>
      </c>
      <c r="K655" s="285">
        <v>4</v>
      </c>
      <c r="L655" s="285">
        <v>1</v>
      </c>
      <c r="M655" s="285">
        <v>1</v>
      </c>
      <c r="N655" s="285">
        <v>1</v>
      </c>
      <c r="O655" s="286">
        <v>0</v>
      </c>
      <c r="P655" s="7"/>
      <c r="Q655" s="287">
        <v>6169</v>
      </c>
      <c r="R655" s="285">
        <v>73</v>
      </c>
      <c r="S655" s="285">
        <v>5694</v>
      </c>
      <c r="T655" s="285">
        <v>21</v>
      </c>
      <c r="U655" s="285">
        <v>333</v>
      </c>
      <c r="V655" s="285">
        <v>24</v>
      </c>
      <c r="W655" s="285">
        <v>14</v>
      </c>
      <c r="X655" s="285">
        <v>1</v>
      </c>
      <c r="Y655" s="285">
        <v>4</v>
      </c>
      <c r="Z655" s="285">
        <v>2</v>
      </c>
      <c r="AA655" s="285">
        <v>3</v>
      </c>
      <c r="AB655" s="285">
        <v>0</v>
      </c>
      <c r="AC655" s="286">
        <v>0</v>
      </c>
      <c r="AD655" s="7"/>
      <c r="AE655" s="287">
        <v>13137</v>
      </c>
      <c r="AF655" s="285">
        <v>173</v>
      </c>
      <c r="AG655" s="285">
        <v>12139</v>
      </c>
      <c r="AH655" s="285">
        <v>34</v>
      </c>
      <c r="AI655" s="285">
        <v>704</v>
      </c>
      <c r="AJ655" s="285">
        <v>46</v>
      </c>
      <c r="AK655" s="285">
        <v>22</v>
      </c>
      <c r="AL655" s="285">
        <v>3</v>
      </c>
      <c r="AM655" s="285">
        <v>8</v>
      </c>
      <c r="AN655" s="285">
        <v>3</v>
      </c>
      <c r="AO655" s="285">
        <v>4</v>
      </c>
      <c r="AP655" s="285">
        <v>1</v>
      </c>
      <c r="AQ655" s="286">
        <v>0</v>
      </c>
      <c r="AR655" s="9"/>
    </row>
    <row r="656" spans="1:44" x14ac:dyDescent="0.35">
      <c r="A656" s="133">
        <v>5</v>
      </c>
      <c r="B656" s="288" t="s">
        <v>60</v>
      </c>
      <c r="C656" s="289">
        <v>7131</v>
      </c>
      <c r="D656" s="290">
        <v>103</v>
      </c>
      <c r="E656" s="290">
        <v>6590</v>
      </c>
      <c r="F656" s="290">
        <v>13</v>
      </c>
      <c r="G656" s="290">
        <v>384</v>
      </c>
      <c r="H656" s="290">
        <v>23</v>
      </c>
      <c r="I656" s="290">
        <v>8</v>
      </c>
      <c r="J656" s="290">
        <v>2</v>
      </c>
      <c r="K656" s="290">
        <v>4</v>
      </c>
      <c r="L656" s="290">
        <v>2</v>
      </c>
      <c r="M656" s="290">
        <v>1</v>
      </c>
      <c r="N656" s="290">
        <v>1</v>
      </c>
      <c r="O656" s="291">
        <v>0</v>
      </c>
      <c r="P656" s="7"/>
      <c r="Q656" s="292">
        <v>6301</v>
      </c>
      <c r="R656" s="290">
        <v>77</v>
      </c>
      <c r="S656" s="290">
        <v>5814</v>
      </c>
      <c r="T656" s="290">
        <v>21</v>
      </c>
      <c r="U656" s="290">
        <v>341</v>
      </c>
      <c r="V656" s="290">
        <v>24</v>
      </c>
      <c r="W656" s="290">
        <v>14</v>
      </c>
      <c r="X656" s="290">
        <v>1</v>
      </c>
      <c r="Y656" s="290">
        <v>4</v>
      </c>
      <c r="Z656" s="290">
        <v>2</v>
      </c>
      <c r="AA656" s="290">
        <v>3</v>
      </c>
      <c r="AB656" s="290">
        <v>0</v>
      </c>
      <c r="AC656" s="291">
        <v>0</v>
      </c>
      <c r="AD656" s="7"/>
      <c r="AE656" s="292">
        <v>13432</v>
      </c>
      <c r="AF656" s="290">
        <v>180</v>
      </c>
      <c r="AG656" s="290">
        <v>12404</v>
      </c>
      <c r="AH656" s="290">
        <v>34</v>
      </c>
      <c r="AI656" s="290">
        <v>725</v>
      </c>
      <c r="AJ656" s="290">
        <v>47</v>
      </c>
      <c r="AK656" s="290">
        <v>22</v>
      </c>
      <c r="AL656" s="290">
        <v>3</v>
      </c>
      <c r="AM656" s="290">
        <v>8</v>
      </c>
      <c r="AN656" s="290">
        <v>4</v>
      </c>
      <c r="AO656" s="290">
        <v>4</v>
      </c>
      <c r="AP656" s="290">
        <v>1</v>
      </c>
      <c r="AQ656" s="291">
        <v>0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66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21</v>
      </c>
      <c r="D659" s="200">
        <v>0</v>
      </c>
      <c r="E659" s="112">
        <v>21</v>
      </c>
      <c r="F659" s="112">
        <v>0</v>
      </c>
      <c r="G659" s="112">
        <v>0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24</v>
      </c>
      <c r="R659" s="200">
        <v>1</v>
      </c>
      <c r="S659" s="112">
        <v>22</v>
      </c>
      <c r="T659" s="112">
        <v>0</v>
      </c>
      <c r="U659" s="112">
        <v>1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45</v>
      </c>
      <c r="AF659" s="112">
        <v>1</v>
      </c>
      <c r="AG659" s="113">
        <v>43</v>
      </c>
      <c r="AH659" s="113">
        <v>0</v>
      </c>
      <c r="AI659" s="113">
        <v>1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15</v>
      </c>
      <c r="D660" s="202">
        <v>0</v>
      </c>
      <c r="E660" s="117">
        <v>13</v>
      </c>
      <c r="F660" s="117">
        <v>0</v>
      </c>
      <c r="G660" s="117">
        <v>1</v>
      </c>
      <c r="H660" s="117">
        <v>1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22</v>
      </c>
      <c r="R660" s="202">
        <v>0</v>
      </c>
      <c r="S660" s="117">
        <v>20</v>
      </c>
      <c r="T660" s="117">
        <v>0</v>
      </c>
      <c r="U660" s="117">
        <v>2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37</v>
      </c>
      <c r="AF660" s="7">
        <v>0</v>
      </c>
      <c r="AG660" s="7">
        <v>33</v>
      </c>
      <c r="AH660" s="7">
        <v>0</v>
      </c>
      <c r="AI660" s="7">
        <v>3</v>
      </c>
      <c r="AJ660" s="7">
        <v>1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12</v>
      </c>
      <c r="D661" s="202">
        <v>0</v>
      </c>
      <c r="E661" s="117">
        <v>12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18</v>
      </c>
      <c r="R661" s="202">
        <v>1</v>
      </c>
      <c r="S661" s="117">
        <v>17</v>
      </c>
      <c r="T661" s="117">
        <v>0</v>
      </c>
      <c r="U661" s="117">
        <v>0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30</v>
      </c>
      <c r="AF661" s="7">
        <v>1</v>
      </c>
      <c r="AG661" s="7">
        <v>29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15</v>
      </c>
      <c r="D662" s="202">
        <v>0</v>
      </c>
      <c r="E662" s="117">
        <v>15</v>
      </c>
      <c r="F662" s="117">
        <v>0</v>
      </c>
      <c r="G662" s="117">
        <v>0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14</v>
      </c>
      <c r="R662" s="202">
        <v>0</v>
      </c>
      <c r="S662" s="117">
        <v>13</v>
      </c>
      <c r="T662" s="117">
        <v>0</v>
      </c>
      <c r="U662" s="117">
        <v>1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29</v>
      </c>
      <c r="AF662" s="7">
        <v>0</v>
      </c>
      <c r="AG662" s="7">
        <v>28</v>
      </c>
      <c r="AH662" s="7">
        <v>0</v>
      </c>
      <c r="AI662" s="7">
        <v>1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16</v>
      </c>
      <c r="D663" s="202">
        <v>0</v>
      </c>
      <c r="E663" s="117">
        <v>16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12</v>
      </c>
      <c r="R663" s="202">
        <v>0</v>
      </c>
      <c r="S663" s="117">
        <v>12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28</v>
      </c>
      <c r="AF663" s="7">
        <v>0</v>
      </c>
      <c r="AG663" s="7">
        <v>28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14</v>
      </c>
      <c r="D664" s="202">
        <v>0</v>
      </c>
      <c r="E664" s="117">
        <v>14</v>
      </c>
      <c r="F664" s="117">
        <v>0</v>
      </c>
      <c r="G664" s="117">
        <v>0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9</v>
      </c>
      <c r="R664" s="202">
        <v>0</v>
      </c>
      <c r="S664" s="117">
        <v>8</v>
      </c>
      <c r="T664" s="117">
        <v>0</v>
      </c>
      <c r="U664" s="117">
        <v>1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23</v>
      </c>
      <c r="AF664" s="7">
        <v>0</v>
      </c>
      <c r="AG664" s="7">
        <v>22</v>
      </c>
      <c r="AH664" s="7">
        <v>0</v>
      </c>
      <c r="AI664" s="7">
        <v>1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16</v>
      </c>
      <c r="D665" s="202">
        <v>0</v>
      </c>
      <c r="E665" s="117">
        <v>15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1</v>
      </c>
      <c r="M665" s="117">
        <v>0</v>
      </c>
      <c r="N665" s="117">
        <v>0</v>
      </c>
      <c r="O665" s="203">
        <v>0</v>
      </c>
      <c r="Q665" s="115">
        <v>4</v>
      </c>
      <c r="R665" s="202">
        <v>0</v>
      </c>
      <c r="S665" s="117">
        <v>4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0</v>
      </c>
      <c r="AA665" s="117">
        <v>0</v>
      </c>
      <c r="AB665" s="117">
        <v>0</v>
      </c>
      <c r="AC665" s="203">
        <v>0</v>
      </c>
      <c r="AE665" s="115">
        <v>20</v>
      </c>
      <c r="AF665" s="7">
        <v>0</v>
      </c>
      <c r="AG665" s="7">
        <v>19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14</v>
      </c>
      <c r="D666" s="202">
        <v>0</v>
      </c>
      <c r="E666" s="117">
        <v>14</v>
      </c>
      <c r="F666" s="117">
        <v>0</v>
      </c>
      <c r="G666" s="117">
        <v>0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10</v>
      </c>
      <c r="R666" s="202">
        <v>0</v>
      </c>
      <c r="S666" s="117">
        <v>10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24</v>
      </c>
      <c r="AF666" s="7">
        <v>0</v>
      </c>
      <c r="AG666" s="7">
        <v>24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17</v>
      </c>
      <c r="D667" s="202">
        <v>0</v>
      </c>
      <c r="E667" s="117">
        <v>17</v>
      </c>
      <c r="F667" s="117">
        <v>0</v>
      </c>
      <c r="G667" s="117">
        <v>0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7</v>
      </c>
      <c r="R667" s="202">
        <v>0</v>
      </c>
      <c r="S667" s="117">
        <v>7</v>
      </c>
      <c r="T667" s="117">
        <v>0</v>
      </c>
      <c r="U667" s="117">
        <v>0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24</v>
      </c>
      <c r="AF667" s="7">
        <v>0</v>
      </c>
      <c r="AG667" s="7">
        <v>24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6</v>
      </c>
      <c r="D668" s="202">
        <v>0</v>
      </c>
      <c r="E668" s="117">
        <v>6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12</v>
      </c>
      <c r="R668" s="202">
        <v>0</v>
      </c>
      <c r="S668" s="117">
        <v>12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18</v>
      </c>
      <c r="AF668" s="7">
        <v>0</v>
      </c>
      <c r="AG668" s="7">
        <v>18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11</v>
      </c>
      <c r="D669" s="202">
        <v>0</v>
      </c>
      <c r="E669" s="117">
        <v>10</v>
      </c>
      <c r="F669" s="117">
        <v>0</v>
      </c>
      <c r="G669" s="117">
        <v>1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9</v>
      </c>
      <c r="R669" s="202">
        <v>0</v>
      </c>
      <c r="S669" s="117">
        <v>7</v>
      </c>
      <c r="T669" s="117">
        <v>0</v>
      </c>
      <c r="U669" s="117">
        <v>2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20</v>
      </c>
      <c r="AF669" s="7">
        <v>0</v>
      </c>
      <c r="AG669" s="7">
        <v>17</v>
      </c>
      <c r="AH669" s="7">
        <v>0</v>
      </c>
      <c r="AI669" s="7">
        <v>3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5</v>
      </c>
      <c r="D670" s="202">
        <v>0</v>
      </c>
      <c r="E670" s="117">
        <v>4</v>
      </c>
      <c r="F670" s="117">
        <v>0</v>
      </c>
      <c r="G670" s="117">
        <v>1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5</v>
      </c>
      <c r="R670" s="202">
        <v>0</v>
      </c>
      <c r="S670" s="117">
        <v>5</v>
      </c>
      <c r="T670" s="117">
        <v>0</v>
      </c>
      <c r="U670" s="117">
        <v>0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10</v>
      </c>
      <c r="AF670" s="7">
        <v>0</v>
      </c>
      <c r="AG670" s="7">
        <v>9</v>
      </c>
      <c r="AH670" s="7">
        <v>0</v>
      </c>
      <c r="AI670" s="7">
        <v>1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4</v>
      </c>
      <c r="D671" s="202">
        <v>0</v>
      </c>
      <c r="E671" s="117">
        <v>4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9</v>
      </c>
      <c r="R671" s="202">
        <v>0</v>
      </c>
      <c r="S671" s="117">
        <v>9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13</v>
      </c>
      <c r="AF671" s="7">
        <v>0</v>
      </c>
      <c r="AG671" s="7">
        <v>13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4</v>
      </c>
      <c r="D672" s="202">
        <v>1</v>
      </c>
      <c r="E672" s="117">
        <v>3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6</v>
      </c>
      <c r="R672" s="202">
        <v>0</v>
      </c>
      <c r="S672" s="117">
        <v>6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10</v>
      </c>
      <c r="AF672" s="7">
        <v>1</v>
      </c>
      <c r="AG672" s="7">
        <v>9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6</v>
      </c>
      <c r="D673" s="202">
        <v>0</v>
      </c>
      <c r="E673" s="117">
        <v>6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3</v>
      </c>
      <c r="R673" s="202">
        <v>0</v>
      </c>
      <c r="S673" s="117">
        <v>3</v>
      </c>
      <c r="T673" s="117">
        <v>0</v>
      </c>
      <c r="U673" s="117">
        <v>0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9</v>
      </c>
      <c r="AF673" s="7">
        <v>0</v>
      </c>
      <c r="AG673" s="7">
        <v>9</v>
      </c>
      <c r="AH673" s="7">
        <v>0</v>
      </c>
      <c r="AI673" s="7">
        <v>0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3</v>
      </c>
      <c r="D674" s="202">
        <v>0</v>
      </c>
      <c r="E674" s="117">
        <v>2</v>
      </c>
      <c r="F674" s="117">
        <v>0</v>
      </c>
      <c r="G674" s="117">
        <v>1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6</v>
      </c>
      <c r="R674" s="202">
        <v>0</v>
      </c>
      <c r="S674" s="117">
        <v>6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9</v>
      </c>
      <c r="AF674" s="7">
        <v>0</v>
      </c>
      <c r="AG674" s="7">
        <v>8</v>
      </c>
      <c r="AH674" s="7">
        <v>0</v>
      </c>
      <c r="AI674" s="7">
        <v>1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4</v>
      </c>
      <c r="D675" s="202">
        <v>0</v>
      </c>
      <c r="E675" s="117">
        <v>4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7</v>
      </c>
      <c r="R675" s="202">
        <v>0</v>
      </c>
      <c r="S675" s="117">
        <v>7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11</v>
      </c>
      <c r="AF675" s="7">
        <v>0</v>
      </c>
      <c r="AG675" s="7">
        <v>11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7</v>
      </c>
      <c r="D676" s="202">
        <v>0</v>
      </c>
      <c r="E676" s="117">
        <v>7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2</v>
      </c>
      <c r="R676" s="202">
        <v>1</v>
      </c>
      <c r="S676" s="117">
        <v>1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9</v>
      </c>
      <c r="AF676" s="7">
        <v>1</v>
      </c>
      <c r="AG676" s="7">
        <v>8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3</v>
      </c>
      <c r="D677" s="202">
        <v>0</v>
      </c>
      <c r="E677" s="117">
        <v>3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2</v>
      </c>
      <c r="R677" s="202">
        <v>0</v>
      </c>
      <c r="S677" s="117">
        <v>2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5</v>
      </c>
      <c r="AF677" s="7">
        <v>0</v>
      </c>
      <c r="AG677" s="7">
        <v>5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5</v>
      </c>
      <c r="D678" s="202">
        <v>0</v>
      </c>
      <c r="E678" s="117">
        <v>5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5</v>
      </c>
      <c r="R678" s="202">
        <v>0</v>
      </c>
      <c r="S678" s="117">
        <v>5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10</v>
      </c>
      <c r="AF678" s="7">
        <v>0</v>
      </c>
      <c r="AG678" s="7">
        <v>10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2</v>
      </c>
      <c r="D679" s="202">
        <v>0</v>
      </c>
      <c r="E679" s="117">
        <v>2</v>
      </c>
      <c r="F679" s="117">
        <v>0</v>
      </c>
      <c r="G679" s="117">
        <v>0</v>
      </c>
      <c r="H679" s="117">
        <v>0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6</v>
      </c>
      <c r="R679" s="202">
        <v>0</v>
      </c>
      <c r="S679" s="117">
        <v>5</v>
      </c>
      <c r="T679" s="117">
        <v>0</v>
      </c>
      <c r="U679" s="117">
        <v>1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8</v>
      </c>
      <c r="AF679" s="7">
        <v>0</v>
      </c>
      <c r="AG679" s="7">
        <v>7</v>
      </c>
      <c r="AH679" s="7">
        <v>0</v>
      </c>
      <c r="AI679" s="7">
        <v>1</v>
      </c>
      <c r="AJ679" s="7">
        <v>0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5</v>
      </c>
      <c r="D680" s="202">
        <v>0</v>
      </c>
      <c r="E680" s="117">
        <v>5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5</v>
      </c>
      <c r="R680" s="202">
        <v>0</v>
      </c>
      <c r="S680" s="117">
        <v>5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10</v>
      </c>
      <c r="AF680" s="7">
        <v>0</v>
      </c>
      <c r="AG680" s="7">
        <v>10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6</v>
      </c>
      <c r="D681" s="202">
        <v>0</v>
      </c>
      <c r="E681" s="117">
        <v>5</v>
      </c>
      <c r="F681" s="117">
        <v>0</v>
      </c>
      <c r="G681" s="117">
        <v>1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1</v>
      </c>
      <c r="R681" s="202">
        <v>0</v>
      </c>
      <c r="S681" s="117">
        <v>1</v>
      </c>
      <c r="T681" s="117">
        <v>0</v>
      </c>
      <c r="U681" s="117">
        <v>0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7</v>
      </c>
      <c r="AF681" s="7">
        <v>0</v>
      </c>
      <c r="AG681" s="7">
        <v>6</v>
      </c>
      <c r="AH681" s="7">
        <v>0</v>
      </c>
      <c r="AI681" s="7">
        <v>1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5</v>
      </c>
      <c r="D682" s="202">
        <v>0</v>
      </c>
      <c r="E682" s="117">
        <v>4</v>
      </c>
      <c r="F682" s="117">
        <v>0</v>
      </c>
      <c r="G682" s="117">
        <v>1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2</v>
      </c>
      <c r="R682" s="202">
        <v>0</v>
      </c>
      <c r="S682" s="117">
        <v>2</v>
      </c>
      <c r="T682" s="117">
        <v>0</v>
      </c>
      <c r="U682" s="117">
        <v>0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7</v>
      </c>
      <c r="AF682" s="7">
        <v>0</v>
      </c>
      <c r="AG682" s="7">
        <v>6</v>
      </c>
      <c r="AH682" s="7">
        <v>0</v>
      </c>
      <c r="AI682" s="7">
        <v>1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8</v>
      </c>
      <c r="D683" s="202">
        <v>0</v>
      </c>
      <c r="E683" s="117">
        <v>8</v>
      </c>
      <c r="F683" s="117">
        <v>0</v>
      </c>
      <c r="G683" s="117">
        <v>0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8</v>
      </c>
      <c r="R683" s="202">
        <v>0</v>
      </c>
      <c r="S683" s="117">
        <v>6</v>
      </c>
      <c r="T683" s="117">
        <v>0</v>
      </c>
      <c r="U683" s="117">
        <v>2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16</v>
      </c>
      <c r="AF683" s="117">
        <v>0</v>
      </c>
      <c r="AG683" s="7">
        <v>14</v>
      </c>
      <c r="AH683" s="7">
        <v>0</v>
      </c>
      <c r="AI683" s="7">
        <v>2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15</v>
      </c>
      <c r="D684" s="202">
        <v>0</v>
      </c>
      <c r="E684" s="117">
        <v>15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6</v>
      </c>
      <c r="R684" s="202">
        <v>0</v>
      </c>
      <c r="S684" s="117">
        <v>6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21</v>
      </c>
      <c r="AF684" s="7">
        <v>0</v>
      </c>
      <c r="AG684" s="7">
        <v>21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25</v>
      </c>
      <c r="D685" s="202">
        <v>0</v>
      </c>
      <c r="E685" s="117">
        <v>25</v>
      </c>
      <c r="F685" s="117">
        <v>0</v>
      </c>
      <c r="G685" s="117">
        <v>0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4</v>
      </c>
      <c r="R685" s="202">
        <v>0</v>
      </c>
      <c r="S685" s="117">
        <v>4</v>
      </c>
      <c r="T685" s="117">
        <v>0</v>
      </c>
      <c r="U685" s="117">
        <v>0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29</v>
      </c>
      <c r="AF685" s="7">
        <v>0</v>
      </c>
      <c r="AG685" s="7">
        <v>29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27</v>
      </c>
      <c r="D686" s="202">
        <v>0</v>
      </c>
      <c r="E686" s="117">
        <v>27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11</v>
      </c>
      <c r="R686" s="202">
        <v>0</v>
      </c>
      <c r="S686" s="117">
        <v>11</v>
      </c>
      <c r="T686" s="117">
        <v>0</v>
      </c>
      <c r="U686" s="117">
        <v>0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38</v>
      </c>
      <c r="AF686" s="7">
        <v>0</v>
      </c>
      <c r="AG686" s="7">
        <v>38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20</v>
      </c>
      <c r="D687" s="202">
        <v>0</v>
      </c>
      <c r="E687" s="117">
        <v>20</v>
      </c>
      <c r="F687" s="117">
        <v>0</v>
      </c>
      <c r="G687" s="117">
        <v>0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20</v>
      </c>
      <c r="R687" s="202">
        <v>0</v>
      </c>
      <c r="S687" s="117">
        <v>17</v>
      </c>
      <c r="T687" s="117">
        <v>0</v>
      </c>
      <c r="U687" s="117">
        <v>2</v>
      </c>
      <c r="V687" s="117">
        <v>1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40</v>
      </c>
      <c r="AF687" s="7">
        <v>0</v>
      </c>
      <c r="AG687" s="7">
        <v>37</v>
      </c>
      <c r="AH687" s="7">
        <v>0</v>
      </c>
      <c r="AI687" s="7">
        <v>2</v>
      </c>
      <c r="AJ687" s="7">
        <v>1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29</v>
      </c>
      <c r="D688" s="202">
        <v>0</v>
      </c>
      <c r="E688" s="117">
        <v>26</v>
      </c>
      <c r="F688" s="117">
        <v>0</v>
      </c>
      <c r="G688" s="117">
        <v>3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16</v>
      </c>
      <c r="R688" s="202">
        <v>1</v>
      </c>
      <c r="S688" s="117">
        <v>15</v>
      </c>
      <c r="T688" s="117">
        <v>0</v>
      </c>
      <c r="U688" s="117">
        <v>0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45</v>
      </c>
      <c r="AF688" s="7">
        <v>1</v>
      </c>
      <c r="AG688" s="7">
        <v>41</v>
      </c>
      <c r="AH688" s="7">
        <v>0</v>
      </c>
      <c r="AI688" s="7">
        <v>3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27</v>
      </c>
      <c r="D689" s="202">
        <v>0</v>
      </c>
      <c r="E689" s="117">
        <v>26</v>
      </c>
      <c r="F689" s="117">
        <v>0</v>
      </c>
      <c r="G689" s="117">
        <v>1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21</v>
      </c>
      <c r="R689" s="202">
        <v>0</v>
      </c>
      <c r="S689" s="117">
        <v>19</v>
      </c>
      <c r="T689" s="117">
        <v>0</v>
      </c>
      <c r="U689" s="117">
        <v>2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48</v>
      </c>
      <c r="AF689" s="7">
        <v>0</v>
      </c>
      <c r="AG689" s="7">
        <v>45</v>
      </c>
      <c r="AH689" s="7">
        <v>0</v>
      </c>
      <c r="AI689" s="7">
        <v>3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34</v>
      </c>
      <c r="D690" s="202">
        <v>0</v>
      </c>
      <c r="E690" s="117">
        <v>32</v>
      </c>
      <c r="F690" s="117">
        <v>0</v>
      </c>
      <c r="G690" s="117">
        <v>2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25</v>
      </c>
      <c r="R690" s="202">
        <v>0</v>
      </c>
      <c r="S690" s="117">
        <v>23</v>
      </c>
      <c r="T690" s="117">
        <v>1</v>
      </c>
      <c r="U690" s="117">
        <v>1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59</v>
      </c>
      <c r="AF690" s="7">
        <v>0</v>
      </c>
      <c r="AG690" s="7">
        <v>55</v>
      </c>
      <c r="AH690" s="7">
        <v>1</v>
      </c>
      <c r="AI690" s="7">
        <v>3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38</v>
      </c>
      <c r="D691" s="202">
        <v>0</v>
      </c>
      <c r="E691" s="117">
        <v>37</v>
      </c>
      <c r="F691" s="117">
        <v>0</v>
      </c>
      <c r="G691" s="117">
        <v>1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23</v>
      </c>
      <c r="R691" s="202">
        <v>0</v>
      </c>
      <c r="S691" s="117">
        <v>22</v>
      </c>
      <c r="T691" s="117">
        <v>0</v>
      </c>
      <c r="U691" s="117">
        <v>1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61</v>
      </c>
      <c r="AF691" s="7">
        <v>0</v>
      </c>
      <c r="AG691" s="7">
        <v>59</v>
      </c>
      <c r="AH691" s="7">
        <v>0</v>
      </c>
      <c r="AI691" s="7">
        <v>2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54</v>
      </c>
      <c r="D692" s="202">
        <v>2</v>
      </c>
      <c r="E692" s="117">
        <v>50</v>
      </c>
      <c r="F692" s="117">
        <v>0</v>
      </c>
      <c r="G692" s="117">
        <v>1</v>
      </c>
      <c r="H692" s="117">
        <v>0</v>
      </c>
      <c r="I692" s="117">
        <v>0</v>
      </c>
      <c r="J692" s="117">
        <v>0</v>
      </c>
      <c r="K692" s="117">
        <v>0</v>
      </c>
      <c r="L692" s="117">
        <v>1</v>
      </c>
      <c r="M692" s="117">
        <v>0</v>
      </c>
      <c r="N692" s="117">
        <v>0</v>
      </c>
      <c r="O692" s="203">
        <v>0</v>
      </c>
      <c r="Q692" s="115">
        <v>21</v>
      </c>
      <c r="R692" s="202">
        <v>0</v>
      </c>
      <c r="S692" s="117">
        <v>20</v>
      </c>
      <c r="T692" s="117">
        <v>0</v>
      </c>
      <c r="U692" s="117">
        <v>1</v>
      </c>
      <c r="V692" s="117">
        <v>0</v>
      </c>
      <c r="W692" s="117">
        <v>0</v>
      </c>
      <c r="X692" s="117">
        <v>0</v>
      </c>
      <c r="Y692" s="117">
        <v>0</v>
      </c>
      <c r="Z692" s="117">
        <v>0</v>
      </c>
      <c r="AA692" s="117">
        <v>0</v>
      </c>
      <c r="AB692" s="117">
        <v>0</v>
      </c>
      <c r="AC692" s="203">
        <v>0</v>
      </c>
      <c r="AE692" s="115">
        <v>75</v>
      </c>
      <c r="AF692" s="7">
        <v>2</v>
      </c>
      <c r="AG692" s="7">
        <v>70</v>
      </c>
      <c r="AH692" s="7">
        <v>0</v>
      </c>
      <c r="AI692" s="7">
        <v>2</v>
      </c>
      <c r="AJ692" s="7">
        <v>0</v>
      </c>
      <c r="AK692" s="7">
        <v>0</v>
      </c>
      <c r="AL692" s="7">
        <v>0</v>
      </c>
      <c r="AM692" s="7">
        <v>0</v>
      </c>
      <c r="AN692" s="7">
        <v>1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64</v>
      </c>
      <c r="D693" s="202">
        <v>0</v>
      </c>
      <c r="E693" s="117">
        <v>63</v>
      </c>
      <c r="F693" s="117">
        <v>0</v>
      </c>
      <c r="G693" s="117">
        <v>0</v>
      </c>
      <c r="H693" s="117">
        <v>1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22</v>
      </c>
      <c r="R693" s="202">
        <v>0</v>
      </c>
      <c r="S693" s="117">
        <v>22</v>
      </c>
      <c r="T693" s="117">
        <v>0</v>
      </c>
      <c r="U693" s="117">
        <v>0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86</v>
      </c>
      <c r="AF693" s="7">
        <v>0</v>
      </c>
      <c r="AG693" s="7">
        <v>85</v>
      </c>
      <c r="AH693" s="7">
        <v>0</v>
      </c>
      <c r="AI693" s="7">
        <v>0</v>
      </c>
      <c r="AJ693" s="7">
        <v>1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90</v>
      </c>
      <c r="D694" s="202">
        <v>7</v>
      </c>
      <c r="E694" s="117">
        <v>80</v>
      </c>
      <c r="F694" s="117">
        <v>0</v>
      </c>
      <c r="G694" s="117">
        <v>3</v>
      </c>
      <c r="H694" s="117">
        <v>0</v>
      </c>
      <c r="I694" s="117">
        <v>0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52</v>
      </c>
      <c r="R694" s="202">
        <v>1</v>
      </c>
      <c r="S694" s="117">
        <v>49</v>
      </c>
      <c r="T694" s="117">
        <v>0</v>
      </c>
      <c r="U694" s="117">
        <v>1</v>
      </c>
      <c r="V694" s="117">
        <v>0</v>
      </c>
      <c r="W694" s="117">
        <v>1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142</v>
      </c>
      <c r="AF694" s="7">
        <v>8</v>
      </c>
      <c r="AG694" s="7">
        <v>129</v>
      </c>
      <c r="AH694" s="7">
        <v>0</v>
      </c>
      <c r="AI694" s="7">
        <v>4</v>
      </c>
      <c r="AJ694" s="7">
        <v>0</v>
      </c>
      <c r="AK694" s="7">
        <v>1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65</v>
      </c>
      <c r="D695" s="202">
        <v>2</v>
      </c>
      <c r="E695" s="117">
        <v>61</v>
      </c>
      <c r="F695" s="117">
        <v>0</v>
      </c>
      <c r="G695" s="117">
        <v>2</v>
      </c>
      <c r="H695" s="117">
        <v>0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40</v>
      </c>
      <c r="R695" s="202">
        <v>0</v>
      </c>
      <c r="S695" s="117">
        <v>37</v>
      </c>
      <c r="T695" s="117">
        <v>0</v>
      </c>
      <c r="U695" s="117">
        <v>1</v>
      </c>
      <c r="V695" s="117">
        <v>2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105</v>
      </c>
      <c r="AF695" s="7">
        <v>2</v>
      </c>
      <c r="AG695" s="7">
        <v>98</v>
      </c>
      <c r="AH695" s="7">
        <v>0</v>
      </c>
      <c r="AI695" s="7">
        <v>3</v>
      </c>
      <c r="AJ695" s="7">
        <v>2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67</v>
      </c>
      <c r="D696" s="202">
        <v>1</v>
      </c>
      <c r="E696" s="117">
        <v>65</v>
      </c>
      <c r="F696" s="117">
        <v>0</v>
      </c>
      <c r="G696" s="117">
        <v>1</v>
      </c>
      <c r="H696" s="117">
        <v>0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54</v>
      </c>
      <c r="R696" s="202">
        <v>0</v>
      </c>
      <c r="S696" s="117">
        <v>54</v>
      </c>
      <c r="T696" s="117">
        <v>0</v>
      </c>
      <c r="U696" s="117">
        <v>0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121</v>
      </c>
      <c r="AF696" s="7">
        <v>1</v>
      </c>
      <c r="AG696" s="7">
        <v>119</v>
      </c>
      <c r="AH696" s="7">
        <v>0</v>
      </c>
      <c r="AI696" s="7">
        <v>1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106</v>
      </c>
      <c r="D697" s="202">
        <v>0</v>
      </c>
      <c r="E697" s="117">
        <v>101</v>
      </c>
      <c r="F697" s="117">
        <v>0</v>
      </c>
      <c r="G697" s="117">
        <v>4</v>
      </c>
      <c r="H697" s="117">
        <v>1</v>
      </c>
      <c r="I697" s="117">
        <v>0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60</v>
      </c>
      <c r="R697" s="202">
        <v>1</v>
      </c>
      <c r="S697" s="117">
        <v>56</v>
      </c>
      <c r="T697" s="117">
        <v>0</v>
      </c>
      <c r="U697" s="117">
        <v>2</v>
      </c>
      <c r="V697" s="117">
        <v>1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166</v>
      </c>
      <c r="AF697" s="7">
        <v>1</v>
      </c>
      <c r="AG697" s="7">
        <v>157</v>
      </c>
      <c r="AH697" s="7">
        <v>0</v>
      </c>
      <c r="AI697" s="7">
        <v>6</v>
      </c>
      <c r="AJ697" s="7">
        <v>2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105</v>
      </c>
      <c r="D698" s="202">
        <v>2</v>
      </c>
      <c r="E698" s="117">
        <v>100</v>
      </c>
      <c r="F698" s="117">
        <v>1</v>
      </c>
      <c r="G698" s="117">
        <v>2</v>
      </c>
      <c r="H698" s="117">
        <v>0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79</v>
      </c>
      <c r="R698" s="202">
        <v>1</v>
      </c>
      <c r="S698" s="117">
        <v>77</v>
      </c>
      <c r="T698" s="117">
        <v>0</v>
      </c>
      <c r="U698" s="117">
        <v>1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184</v>
      </c>
      <c r="AF698" s="7">
        <v>3</v>
      </c>
      <c r="AG698" s="7">
        <v>177</v>
      </c>
      <c r="AH698" s="7">
        <v>1</v>
      </c>
      <c r="AI698" s="7">
        <v>3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89</v>
      </c>
      <c r="D699" s="202">
        <v>1</v>
      </c>
      <c r="E699" s="117">
        <v>82</v>
      </c>
      <c r="F699" s="117">
        <v>0</v>
      </c>
      <c r="G699" s="117">
        <v>5</v>
      </c>
      <c r="H699" s="117">
        <v>0</v>
      </c>
      <c r="I699" s="117">
        <v>0</v>
      </c>
      <c r="J699" s="117">
        <v>0</v>
      </c>
      <c r="K699" s="117">
        <v>1</v>
      </c>
      <c r="L699" s="117">
        <v>0</v>
      </c>
      <c r="M699" s="117">
        <v>0</v>
      </c>
      <c r="N699" s="117">
        <v>0</v>
      </c>
      <c r="O699" s="203">
        <v>0</v>
      </c>
      <c r="Q699" s="115">
        <v>65</v>
      </c>
      <c r="R699" s="202">
        <v>0</v>
      </c>
      <c r="S699" s="117">
        <v>61</v>
      </c>
      <c r="T699" s="117">
        <v>1</v>
      </c>
      <c r="U699" s="117">
        <v>3</v>
      </c>
      <c r="V699" s="117">
        <v>0</v>
      </c>
      <c r="W699" s="117">
        <v>0</v>
      </c>
      <c r="X699" s="117">
        <v>0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154</v>
      </c>
      <c r="AF699" s="7">
        <v>1</v>
      </c>
      <c r="AG699" s="7">
        <v>143</v>
      </c>
      <c r="AH699" s="7">
        <v>1</v>
      </c>
      <c r="AI699" s="7">
        <v>8</v>
      </c>
      <c r="AJ699" s="7">
        <v>0</v>
      </c>
      <c r="AK699" s="7">
        <v>0</v>
      </c>
      <c r="AL699" s="7">
        <v>0</v>
      </c>
      <c r="AM699" s="7">
        <v>1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108</v>
      </c>
      <c r="D700" s="202">
        <v>1</v>
      </c>
      <c r="E700" s="117">
        <v>105</v>
      </c>
      <c r="F700" s="117">
        <v>0</v>
      </c>
      <c r="G700" s="117">
        <v>2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62</v>
      </c>
      <c r="R700" s="202">
        <v>1</v>
      </c>
      <c r="S700" s="117">
        <v>54</v>
      </c>
      <c r="T700" s="117">
        <v>0</v>
      </c>
      <c r="U700" s="117">
        <v>6</v>
      </c>
      <c r="V700" s="117">
        <v>0</v>
      </c>
      <c r="W700" s="117">
        <v>0</v>
      </c>
      <c r="X700" s="117">
        <v>0</v>
      </c>
      <c r="Y700" s="117">
        <v>0</v>
      </c>
      <c r="Z700" s="117">
        <v>1</v>
      </c>
      <c r="AA700" s="117">
        <v>0</v>
      </c>
      <c r="AB700" s="117">
        <v>0</v>
      </c>
      <c r="AC700" s="203">
        <v>0</v>
      </c>
      <c r="AE700" s="115">
        <v>170</v>
      </c>
      <c r="AF700" s="7">
        <v>2</v>
      </c>
      <c r="AG700" s="7">
        <v>159</v>
      </c>
      <c r="AH700" s="7">
        <v>0</v>
      </c>
      <c r="AI700" s="7">
        <v>8</v>
      </c>
      <c r="AJ700" s="7">
        <v>0</v>
      </c>
      <c r="AK700" s="7">
        <v>0</v>
      </c>
      <c r="AL700" s="7">
        <v>0</v>
      </c>
      <c r="AM700" s="7">
        <v>0</v>
      </c>
      <c r="AN700" s="7">
        <v>1</v>
      </c>
      <c r="AO700" s="7">
        <v>0</v>
      </c>
      <c r="AP700" s="7">
        <v>0</v>
      </c>
      <c r="AQ700" s="116">
        <v>0</v>
      </c>
      <c r="AR700" s="9"/>
    </row>
    <row r="701" spans="1:44" x14ac:dyDescent="0.35">
      <c r="A701" s="133">
        <v>6</v>
      </c>
      <c r="B701" s="183">
        <v>0.4375</v>
      </c>
      <c r="C701" s="115">
        <v>117</v>
      </c>
      <c r="D701" s="202">
        <v>1</v>
      </c>
      <c r="E701" s="117">
        <v>106</v>
      </c>
      <c r="F701" s="117">
        <v>0</v>
      </c>
      <c r="G701" s="117">
        <v>8</v>
      </c>
      <c r="H701" s="117">
        <v>2</v>
      </c>
      <c r="I701" s="117">
        <v>0</v>
      </c>
      <c r="J701" s="117">
        <v>0</v>
      </c>
      <c r="K701" s="117">
        <v>0</v>
      </c>
      <c r="L701" s="117">
        <v>0</v>
      </c>
      <c r="M701" s="117">
        <v>0</v>
      </c>
      <c r="N701" s="117">
        <v>0</v>
      </c>
      <c r="O701" s="203">
        <v>0</v>
      </c>
      <c r="Q701" s="115">
        <v>57</v>
      </c>
      <c r="R701" s="202">
        <v>0</v>
      </c>
      <c r="S701" s="117">
        <v>53</v>
      </c>
      <c r="T701" s="117">
        <v>0</v>
      </c>
      <c r="U701" s="117">
        <v>3</v>
      </c>
      <c r="V701" s="117">
        <v>1</v>
      </c>
      <c r="W701" s="117">
        <v>0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174</v>
      </c>
      <c r="AF701" s="7">
        <v>1</v>
      </c>
      <c r="AG701" s="7">
        <v>159</v>
      </c>
      <c r="AH701" s="7">
        <v>0</v>
      </c>
      <c r="AI701" s="7">
        <v>11</v>
      </c>
      <c r="AJ701" s="7">
        <v>3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118</v>
      </c>
      <c r="D702" s="202">
        <v>1</v>
      </c>
      <c r="E702" s="117">
        <v>115</v>
      </c>
      <c r="F702" s="117">
        <v>0</v>
      </c>
      <c r="G702" s="117">
        <v>2</v>
      </c>
      <c r="H702" s="117">
        <v>0</v>
      </c>
      <c r="I702" s="117">
        <v>0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59</v>
      </c>
      <c r="R702" s="202">
        <v>0</v>
      </c>
      <c r="S702" s="117">
        <v>56</v>
      </c>
      <c r="T702" s="117">
        <v>0</v>
      </c>
      <c r="U702" s="117">
        <v>3</v>
      </c>
      <c r="V702" s="117">
        <v>0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177</v>
      </c>
      <c r="AF702" s="7">
        <v>1</v>
      </c>
      <c r="AG702" s="7">
        <v>171</v>
      </c>
      <c r="AH702" s="7">
        <v>0</v>
      </c>
      <c r="AI702" s="7">
        <v>5</v>
      </c>
      <c r="AJ702" s="7">
        <v>0</v>
      </c>
      <c r="AK702" s="7">
        <v>0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98</v>
      </c>
      <c r="D703" s="202">
        <v>1</v>
      </c>
      <c r="E703" s="117">
        <v>91</v>
      </c>
      <c r="F703" s="117">
        <v>0</v>
      </c>
      <c r="G703" s="117">
        <v>5</v>
      </c>
      <c r="H703" s="117">
        <v>1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71</v>
      </c>
      <c r="R703" s="202">
        <v>0</v>
      </c>
      <c r="S703" s="117">
        <v>70</v>
      </c>
      <c r="T703" s="117">
        <v>0</v>
      </c>
      <c r="U703" s="117">
        <v>1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169</v>
      </c>
      <c r="AF703" s="7">
        <v>1</v>
      </c>
      <c r="AG703" s="7">
        <v>161</v>
      </c>
      <c r="AH703" s="7">
        <v>0</v>
      </c>
      <c r="AI703" s="7">
        <v>6</v>
      </c>
      <c r="AJ703" s="7">
        <v>1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115</v>
      </c>
      <c r="D704" s="202">
        <v>2</v>
      </c>
      <c r="E704" s="117">
        <v>107</v>
      </c>
      <c r="F704" s="117">
        <v>0</v>
      </c>
      <c r="G704" s="117">
        <v>4</v>
      </c>
      <c r="H704" s="117">
        <v>1</v>
      </c>
      <c r="I704" s="117">
        <v>0</v>
      </c>
      <c r="J704" s="117">
        <v>0</v>
      </c>
      <c r="K704" s="117">
        <v>1</v>
      </c>
      <c r="L704" s="117">
        <v>0</v>
      </c>
      <c r="M704" s="117">
        <v>0</v>
      </c>
      <c r="N704" s="117">
        <v>0</v>
      </c>
      <c r="O704" s="203">
        <v>0</v>
      </c>
      <c r="Q704" s="115">
        <v>72</v>
      </c>
      <c r="R704" s="202">
        <v>2</v>
      </c>
      <c r="S704" s="117">
        <v>68</v>
      </c>
      <c r="T704" s="117">
        <v>1</v>
      </c>
      <c r="U704" s="117">
        <v>1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187</v>
      </c>
      <c r="AF704" s="7">
        <v>4</v>
      </c>
      <c r="AG704" s="7">
        <v>175</v>
      </c>
      <c r="AH704" s="7">
        <v>1</v>
      </c>
      <c r="AI704" s="7">
        <v>5</v>
      </c>
      <c r="AJ704" s="7">
        <v>1</v>
      </c>
      <c r="AK704" s="7">
        <v>0</v>
      </c>
      <c r="AL704" s="7">
        <v>0</v>
      </c>
      <c r="AM704" s="7">
        <v>1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>
        <v>146</v>
      </c>
      <c r="D705" s="202">
        <v>1</v>
      </c>
      <c r="E705" s="117">
        <v>141</v>
      </c>
      <c r="F705" s="117">
        <v>0</v>
      </c>
      <c r="G705" s="117">
        <v>3</v>
      </c>
      <c r="H705" s="117">
        <v>0</v>
      </c>
      <c r="I705" s="117">
        <v>1</v>
      </c>
      <c r="J705" s="117">
        <v>0</v>
      </c>
      <c r="K705" s="117">
        <v>0</v>
      </c>
      <c r="L705" s="117">
        <v>0</v>
      </c>
      <c r="M705" s="117">
        <v>0</v>
      </c>
      <c r="N705" s="117">
        <v>0</v>
      </c>
      <c r="O705" s="203">
        <v>0</v>
      </c>
      <c r="Q705" s="115">
        <v>82</v>
      </c>
      <c r="R705" s="202">
        <v>1</v>
      </c>
      <c r="S705" s="117">
        <v>78</v>
      </c>
      <c r="T705" s="117">
        <v>0</v>
      </c>
      <c r="U705" s="117">
        <v>2</v>
      </c>
      <c r="V705" s="117">
        <v>1</v>
      </c>
      <c r="W705" s="117">
        <v>0</v>
      </c>
      <c r="X705" s="117">
        <v>0</v>
      </c>
      <c r="Y705" s="117">
        <v>0</v>
      </c>
      <c r="Z705" s="117">
        <v>0</v>
      </c>
      <c r="AA705" s="117">
        <v>0</v>
      </c>
      <c r="AB705" s="117">
        <v>0</v>
      </c>
      <c r="AC705" s="203">
        <v>0</v>
      </c>
      <c r="AE705" s="115">
        <v>228</v>
      </c>
      <c r="AF705" s="7">
        <v>2</v>
      </c>
      <c r="AG705" s="7">
        <v>219</v>
      </c>
      <c r="AH705" s="7">
        <v>0</v>
      </c>
      <c r="AI705" s="7">
        <v>5</v>
      </c>
      <c r="AJ705" s="7">
        <v>1</v>
      </c>
      <c r="AK705" s="7">
        <v>1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116">
        <v>0</v>
      </c>
      <c r="AR705" s="9"/>
    </row>
    <row r="706" spans="1:44" x14ac:dyDescent="0.35">
      <c r="A706" s="133">
        <v>6</v>
      </c>
      <c r="B706" s="183">
        <v>0.48958299999999999</v>
      </c>
      <c r="C706" s="115">
        <v>107</v>
      </c>
      <c r="D706" s="202">
        <v>2</v>
      </c>
      <c r="E706" s="117">
        <v>104</v>
      </c>
      <c r="F706" s="117">
        <v>0</v>
      </c>
      <c r="G706" s="117">
        <v>1</v>
      </c>
      <c r="H706" s="117">
        <v>0</v>
      </c>
      <c r="I706" s="117">
        <v>0</v>
      </c>
      <c r="J706" s="117">
        <v>0</v>
      </c>
      <c r="K706" s="117">
        <v>0</v>
      </c>
      <c r="L706" s="117">
        <v>0</v>
      </c>
      <c r="M706" s="117">
        <v>0</v>
      </c>
      <c r="N706" s="117">
        <v>0</v>
      </c>
      <c r="O706" s="203">
        <v>0</v>
      </c>
      <c r="Q706" s="115">
        <v>78</v>
      </c>
      <c r="R706" s="202">
        <v>0</v>
      </c>
      <c r="S706" s="117">
        <v>76</v>
      </c>
      <c r="T706" s="117">
        <v>0</v>
      </c>
      <c r="U706" s="117">
        <v>2</v>
      </c>
      <c r="V706" s="117">
        <v>0</v>
      </c>
      <c r="W706" s="117">
        <v>0</v>
      </c>
      <c r="X706" s="117">
        <v>0</v>
      </c>
      <c r="Y706" s="117">
        <v>0</v>
      </c>
      <c r="Z706" s="117">
        <v>0</v>
      </c>
      <c r="AA706" s="117">
        <v>0</v>
      </c>
      <c r="AB706" s="117">
        <v>0</v>
      </c>
      <c r="AC706" s="203">
        <v>0</v>
      </c>
      <c r="AE706" s="115">
        <v>185</v>
      </c>
      <c r="AF706" s="7">
        <v>2</v>
      </c>
      <c r="AG706" s="7">
        <v>180</v>
      </c>
      <c r="AH706" s="7">
        <v>0</v>
      </c>
      <c r="AI706" s="7">
        <v>3</v>
      </c>
      <c r="AJ706" s="7">
        <v>0</v>
      </c>
      <c r="AK706" s="7">
        <v>0</v>
      </c>
      <c r="AL706" s="7">
        <v>0</v>
      </c>
      <c r="AM706" s="7">
        <v>0</v>
      </c>
      <c r="AN706" s="7">
        <v>0</v>
      </c>
      <c r="AO706" s="7">
        <v>0</v>
      </c>
      <c r="AP706" s="7">
        <v>0</v>
      </c>
      <c r="AQ706" s="116">
        <v>0</v>
      </c>
      <c r="AR706" s="9"/>
    </row>
    <row r="707" spans="1:44" x14ac:dyDescent="0.35">
      <c r="A707" s="133">
        <v>6</v>
      </c>
      <c r="B707" s="183">
        <v>0.5</v>
      </c>
      <c r="C707" s="115">
        <v>123</v>
      </c>
      <c r="D707" s="202">
        <v>2</v>
      </c>
      <c r="E707" s="117">
        <v>110</v>
      </c>
      <c r="F707" s="117">
        <v>1</v>
      </c>
      <c r="G707" s="117">
        <v>9</v>
      </c>
      <c r="H707" s="117">
        <v>1</v>
      </c>
      <c r="I707" s="117">
        <v>0</v>
      </c>
      <c r="J707" s="117">
        <v>0</v>
      </c>
      <c r="K707" s="117">
        <v>0</v>
      </c>
      <c r="L707" s="117">
        <v>0</v>
      </c>
      <c r="M707" s="117">
        <v>0</v>
      </c>
      <c r="N707" s="117">
        <v>0</v>
      </c>
      <c r="O707" s="203">
        <v>0</v>
      </c>
      <c r="Q707" s="115">
        <v>108</v>
      </c>
      <c r="R707" s="202">
        <v>0</v>
      </c>
      <c r="S707" s="117">
        <v>106</v>
      </c>
      <c r="T707" s="117">
        <v>0</v>
      </c>
      <c r="U707" s="117">
        <v>2</v>
      </c>
      <c r="V707" s="117">
        <v>0</v>
      </c>
      <c r="W707" s="117">
        <v>0</v>
      </c>
      <c r="X707" s="117">
        <v>0</v>
      </c>
      <c r="Y707" s="117">
        <v>0</v>
      </c>
      <c r="Z707" s="117">
        <v>0</v>
      </c>
      <c r="AA707" s="117">
        <v>0</v>
      </c>
      <c r="AB707" s="117">
        <v>0</v>
      </c>
      <c r="AC707" s="203">
        <v>0</v>
      </c>
      <c r="AE707" s="115">
        <v>231</v>
      </c>
      <c r="AF707" s="117">
        <v>2</v>
      </c>
      <c r="AG707" s="7">
        <v>216</v>
      </c>
      <c r="AH707" s="7">
        <v>1</v>
      </c>
      <c r="AI707" s="7">
        <v>11</v>
      </c>
      <c r="AJ707" s="7">
        <v>1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116">
        <v>0</v>
      </c>
      <c r="AR707" s="9"/>
    </row>
    <row r="708" spans="1:44" x14ac:dyDescent="0.35">
      <c r="A708" s="133">
        <v>6</v>
      </c>
      <c r="B708" s="183">
        <v>0.51041700000000001</v>
      </c>
      <c r="C708" s="115">
        <v>129</v>
      </c>
      <c r="D708" s="202">
        <v>0</v>
      </c>
      <c r="E708" s="117">
        <v>123</v>
      </c>
      <c r="F708" s="117">
        <v>0</v>
      </c>
      <c r="G708" s="117">
        <v>5</v>
      </c>
      <c r="H708" s="117">
        <v>1</v>
      </c>
      <c r="I708" s="117">
        <v>0</v>
      </c>
      <c r="J708" s="117">
        <v>0</v>
      </c>
      <c r="K708" s="117">
        <v>0</v>
      </c>
      <c r="L708" s="117">
        <v>0</v>
      </c>
      <c r="M708" s="117">
        <v>0</v>
      </c>
      <c r="N708" s="117">
        <v>0</v>
      </c>
      <c r="O708" s="203">
        <v>0</v>
      </c>
      <c r="Q708" s="115">
        <v>117</v>
      </c>
      <c r="R708" s="202">
        <v>1</v>
      </c>
      <c r="S708" s="117">
        <v>111</v>
      </c>
      <c r="T708" s="117">
        <v>1</v>
      </c>
      <c r="U708" s="117">
        <v>4</v>
      </c>
      <c r="V708" s="117">
        <v>0</v>
      </c>
      <c r="W708" s="117">
        <v>0</v>
      </c>
      <c r="X708" s="117">
        <v>0</v>
      </c>
      <c r="Y708" s="117">
        <v>0</v>
      </c>
      <c r="Z708" s="117">
        <v>0</v>
      </c>
      <c r="AA708" s="117">
        <v>0</v>
      </c>
      <c r="AB708" s="117">
        <v>0</v>
      </c>
      <c r="AC708" s="203">
        <v>0</v>
      </c>
      <c r="AE708" s="115">
        <v>246</v>
      </c>
      <c r="AF708" s="7">
        <v>1</v>
      </c>
      <c r="AG708" s="7">
        <v>234</v>
      </c>
      <c r="AH708" s="7">
        <v>1</v>
      </c>
      <c r="AI708" s="7">
        <v>9</v>
      </c>
      <c r="AJ708" s="7">
        <v>1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116">
        <v>0</v>
      </c>
      <c r="AR708" s="9"/>
    </row>
    <row r="709" spans="1:44" x14ac:dyDescent="0.35">
      <c r="A709" s="133">
        <v>6</v>
      </c>
      <c r="B709" s="183">
        <v>0.52083299999999999</v>
      </c>
      <c r="C709" s="115">
        <v>110</v>
      </c>
      <c r="D709" s="202">
        <v>0</v>
      </c>
      <c r="E709" s="117">
        <v>107</v>
      </c>
      <c r="F709" s="117">
        <v>0</v>
      </c>
      <c r="G709" s="117">
        <v>3</v>
      </c>
      <c r="H709" s="117">
        <v>0</v>
      </c>
      <c r="I709" s="117">
        <v>0</v>
      </c>
      <c r="J709" s="117">
        <v>0</v>
      </c>
      <c r="K709" s="117">
        <v>0</v>
      </c>
      <c r="L709" s="117">
        <v>0</v>
      </c>
      <c r="M709" s="117">
        <v>0</v>
      </c>
      <c r="N709" s="117">
        <v>0</v>
      </c>
      <c r="O709" s="203">
        <v>0</v>
      </c>
      <c r="Q709" s="115">
        <v>85</v>
      </c>
      <c r="R709" s="202">
        <v>2</v>
      </c>
      <c r="S709" s="117">
        <v>78</v>
      </c>
      <c r="T709" s="117">
        <v>2</v>
      </c>
      <c r="U709" s="117">
        <v>2</v>
      </c>
      <c r="V709" s="117">
        <v>0</v>
      </c>
      <c r="W709" s="117">
        <v>1</v>
      </c>
      <c r="X709" s="117">
        <v>0</v>
      </c>
      <c r="Y709" s="117">
        <v>0</v>
      </c>
      <c r="Z709" s="117">
        <v>0</v>
      </c>
      <c r="AA709" s="117">
        <v>0</v>
      </c>
      <c r="AB709" s="117">
        <v>0</v>
      </c>
      <c r="AC709" s="203">
        <v>0</v>
      </c>
      <c r="AE709" s="115">
        <v>195</v>
      </c>
      <c r="AF709" s="7">
        <v>2</v>
      </c>
      <c r="AG709" s="7">
        <v>185</v>
      </c>
      <c r="AH709" s="7">
        <v>2</v>
      </c>
      <c r="AI709" s="7">
        <v>5</v>
      </c>
      <c r="AJ709" s="7">
        <v>0</v>
      </c>
      <c r="AK709" s="7">
        <v>1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116">
        <v>0</v>
      </c>
      <c r="AR709" s="9"/>
    </row>
    <row r="710" spans="1:44" x14ac:dyDescent="0.35">
      <c r="A710" s="133">
        <v>6</v>
      </c>
      <c r="B710" s="183">
        <v>0.53125</v>
      </c>
      <c r="C710" s="115">
        <v>138</v>
      </c>
      <c r="D710" s="202">
        <v>1</v>
      </c>
      <c r="E710" s="117">
        <v>134</v>
      </c>
      <c r="F710" s="117">
        <v>1</v>
      </c>
      <c r="G710" s="117">
        <v>1</v>
      </c>
      <c r="H710" s="117">
        <v>0</v>
      </c>
      <c r="I710" s="117">
        <v>1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203">
        <v>0</v>
      </c>
      <c r="Q710" s="115">
        <v>103</v>
      </c>
      <c r="R710" s="202">
        <v>0</v>
      </c>
      <c r="S710" s="117">
        <v>96</v>
      </c>
      <c r="T710" s="117">
        <v>0</v>
      </c>
      <c r="U710" s="117">
        <v>7</v>
      </c>
      <c r="V710" s="117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203">
        <v>0</v>
      </c>
      <c r="AE710" s="115">
        <v>241</v>
      </c>
      <c r="AF710" s="7">
        <v>1</v>
      </c>
      <c r="AG710" s="7">
        <v>230</v>
      </c>
      <c r="AH710" s="7">
        <v>1</v>
      </c>
      <c r="AI710" s="7">
        <v>8</v>
      </c>
      <c r="AJ710" s="7">
        <v>0</v>
      </c>
      <c r="AK710" s="7">
        <v>1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116">
        <v>0</v>
      </c>
      <c r="AR710" s="9"/>
    </row>
    <row r="711" spans="1:44" x14ac:dyDescent="0.35">
      <c r="A711" s="133">
        <v>6</v>
      </c>
      <c r="B711" s="183">
        <v>0.54166700000000001</v>
      </c>
      <c r="C711" s="115">
        <v>122</v>
      </c>
      <c r="D711" s="202">
        <v>1</v>
      </c>
      <c r="E711" s="117">
        <v>119</v>
      </c>
      <c r="F711" s="117">
        <v>0</v>
      </c>
      <c r="G711" s="117">
        <v>1</v>
      </c>
      <c r="H711" s="117">
        <v>0</v>
      </c>
      <c r="I711" s="117">
        <v>1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203">
        <v>0</v>
      </c>
      <c r="Q711" s="115">
        <v>104</v>
      </c>
      <c r="R711" s="202">
        <v>2</v>
      </c>
      <c r="S711" s="117">
        <v>99</v>
      </c>
      <c r="T711" s="117">
        <v>0</v>
      </c>
      <c r="U711" s="117">
        <v>3</v>
      </c>
      <c r="V711" s="117">
        <v>0</v>
      </c>
      <c r="W711" s="117">
        <v>0</v>
      </c>
      <c r="X711" s="117">
        <v>0</v>
      </c>
      <c r="Y711" s="117">
        <v>0</v>
      </c>
      <c r="Z711" s="117">
        <v>0</v>
      </c>
      <c r="AA711" s="117">
        <v>0</v>
      </c>
      <c r="AB711" s="117">
        <v>0</v>
      </c>
      <c r="AC711" s="203">
        <v>0</v>
      </c>
      <c r="AE711" s="115">
        <v>226</v>
      </c>
      <c r="AF711" s="7">
        <v>3</v>
      </c>
      <c r="AG711" s="7">
        <v>218</v>
      </c>
      <c r="AH711" s="7">
        <v>0</v>
      </c>
      <c r="AI711" s="7">
        <v>4</v>
      </c>
      <c r="AJ711" s="7">
        <v>0</v>
      </c>
      <c r="AK711" s="7">
        <v>1</v>
      </c>
      <c r="AL711" s="7">
        <v>0</v>
      </c>
      <c r="AM711" s="7">
        <v>0</v>
      </c>
      <c r="AN711" s="7">
        <v>0</v>
      </c>
      <c r="AO711" s="7">
        <v>0</v>
      </c>
      <c r="AP711" s="7">
        <v>0</v>
      </c>
      <c r="AQ711" s="116">
        <v>0</v>
      </c>
      <c r="AR711" s="9"/>
    </row>
    <row r="712" spans="1:44" x14ac:dyDescent="0.35">
      <c r="A712" s="133">
        <v>6</v>
      </c>
      <c r="B712" s="183">
        <v>0.55208299999999999</v>
      </c>
      <c r="C712" s="115">
        <v>160</v>
      </c>
      <c r="D712" s="202">
        <v>0</v>
      </c>
      <c r="E712" s="117">
        <v>157</v>
      </c>
      <c r="F712" s="117">
        <v>0</v>
      </c>
      <c r="G712" s="117">
        <v>3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203">
        <v>0</v>
      </c>
      <c r="Q712" s="115">
        <v>109</v>
      </c>
      <c r="R712" s="202">
        <v>0</v>
      </c>
      <c r="S712" s="117">
        <v>107</v>
      </c>
      <c r="T712" s="117">
        <v>1</v>
      </c>
      <c r="U712" s="117">
        <v>1</v>
      </c>
      <c r="V712" s="117">
        <v>0</v>
      </c>
      <c r="W712" s="117">
        <v>0</v>
      </c>
      <c r="X712" s="117">
        <v>0</v>
      </c>
      <c r="Y712" s="117">
        <v>0</v>
      </c>
      <c r="Z712" s="117">
        <v>0</v>
      </c>
      <c r="AA712" s="117">
        <v>0</v>
      </c>
      <c r="AB712" s="117">
        <v>0</v>
      </c>
      <c r="AC712" s="203">
        <v>0</v>
      </c>
      <c r="AE712" s="115">
        <v>269</v>
      </c>
      <c r="AF712" s="7">
        <v>0</v>
      </c>
      <c r="AG712" s="7">
        <v>264</v>
      </c>
      <c r="AH712" s="7">
        <v>1</v>
      </c>
      <c r="AI712" s="7">
        <v>4</v>
      </c>
      <c r="AJ712" s="7">
        <v>0</v>
      </c>
      <c r="AK712" s="7">
        <v>0</v>
      </c>
      <c r="AL712" s="7">
        <v>0</v>
      </c>
      <c r="AM712" s="7">
        <v>0</v>
      </c>
      <c r="AN712" s="7">
        <v>0</v>
      </c>
      <c r="AO712" s="7">
        <v>0</v>
      </c>
      <c r="AP712" s="7">
        <v>0</v>
      </c>
      <c r="AQ712" s="116">
        <v>0</v>
      </c>
      <c r="AR712" s="9"/>
    </row>
    <row r="713" spans="1:44" x14ac:dyDescent="0.35">
      <c r="A713" s="133">
        <v>6</v>
      </c>
      <c r="B713" s="183">
        <v>0.5625</v>
      </c>
      <c r="C713" s="115">
        <v>116</v>
      </c>
      <c r="D713" s="202">
        <v>1</v>
      </c>
      <c r="E713" s="117">
        <v>112</v>
      </c>
      <c r="F713" s="117">
        <v>0</v>
      </c>
      <c r="G713" s="117">
        <v>3</v>
      </c>
      <c r="H713" s="117">
        <v>0</v>
      </c>
      <c r="I713" s="117">
        <v>0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203">
        <v>0</v>
      </c>
      <c r="Q713" s="115">
        <v>90</v>
      </c>
      <c r="R713" s="202">
        <v>1</v>
      </c>
      <c r="S713" s="117">
        <v>88</v>
      </c>
      <c r="T713" s="117">
        <v>1</v>
      </c>
      <c r="U713" s="117">
        <v>0</v>
      </c>
      <c r="V713" s="117">
        <v>0</v>
      </c>
      <c r="W713" s="117">
        <v>0</v>
      </c>
      <c r="X713" s="117">
        <v>0</v>
      </c>
      <c r="Y713" s="117">
        <v>0</v>
      </c>
      <c r="Z713" s="117">
        <v>0</v>
      </c>
      <c r="AA713" s="117">
        <v>0</v>
      </c>
      <c r="AB713" s="117">
        <v>0</v>
      </c>
      <c r="AC713" s="203">
        <v>0</v>
      </c>
      <c r="AE713" s="115">
        <v>206</v>
      </c>
      <c r="AF713" s="7">
        <v>2</v>
      </c>
      <c r="AG713" s="7">
        <v>200</v>
      </c>
      <c r="AH713" s="7">
        <v>1</v>
      </c>
      <c r="AI713" s="7">
        <v>3</v>
      </c>
      <c r="AJ713" s="7">
        <v>0</v>
      </c>
      <c r="AK713" s="7">
        <v>0</v>
      </c>
      <c r="AL713" s="7">
        <v>0</v>
      </c>
      <c r="AM713" s="7">
        <v>0</v>
      </c>
      <c r="AN713" s="7">
        <v>0</v>
      </c>
      <c r="AO713" s="7">
        <v>0</v>
      </c>
      <c r="AP713" s="7">
        <v>0</v>
      </c>
      <c r="AQ713" s="116">
        <v>0</v>
      </c>
      <c r="AR713" s="9"/>
    </row>
    <row r="714" spans="1:44" x14ac:dyDescent="0.35">
      <c r="A714" s="133">
        <v>6</v>
      </c>
      <c r="B714" s="183">
        <v>0.57291700000000001</v>
      </c>
      <c r="C714" s="115">
        <v>110</v>
      </c>
      <c r="D714" s="202">
        <v>1</v>
      </c>
      <c r="E714" s="117">
        <v>105</v>
      </c>
      <c r="F714" s="117">
        <v>0</v>
      </c>
      <c r="G714" s="117">
        <v>4</v>
      </c>
      <c r="H714" s="117">
        <v>0</v>
      </c>
      <c r="I714" s="117">
        <v>0</v>
      </c>
      <c r="J714" s="117">
        <v>0</v>
      </c>
      <c r="K714" s="117">
        <v>0</v>
      </c>
      <c r="L714" s="117">
        <v>0</v>
      </c>
      <c r="M714" s="117">
        <v>0</v>
      </c>
      <c r="N714" s="117">
        <v>0</v>
      </c>
      <c r="O714" s="203">
        <v>0</v>
      </c>
      <c r="Q714" s="115">
        <v>90</v>
      </c>
      <c r="R714" s="202">
        <v>0</v>
      </c>
      <c r="S714" s="117">
        <v>87</v>
      </c>
      <c r="T714" s="117">
        <v>0</v>
      </c>
      <c r="U714" s="117">
        <v>2</v>
      </c>
      <c r="V714" s="117">
        <v>0</v>
      </c>
      <c r="W714" s="117">
        <v>1</v>
      </c>
      <c r="X714" s="117">
        <v>0</v>
      </c>
      <c r="Y714" s="117">
        <v>0</v>
      </c>
      <c r="Z714" s="117">
        <v>0</v>
      </c>
      <c r="AA714" s="117">
        <v>0</v>
      </c>
      <c r="AB714" s="117">
        <v>0</v>
      </c>
      <c r="AC714" s="203">
        <v>0</v>
      </c>
      <c r="AE714" s="115">
        <v>200</v>
      </c>
      <c r="AF714" s="7">
        <v>1</v>
      </c>
      <c r="AG714" s="7">
        <v>192</v>
      </c>
      <c r="AH714" s="7">
        <v>0</v>
      </c>
      <c r="AI714" s="7">
        <v>6</v>
      </c>
      <c r="AJ714" s="7">
        <v>0</v>
      </c>
      <c r="AK714" s="7">
        <v>1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116">
        <v>0</v>
      </c>
      <c r="AR714" s="9"/>
    </row>
    <row r="715" spans="1:44" x14ac:dyDescent="0.35">
      <c r="A715" s="133">
        <v>6</v>
      </c>
      <c r="B715" s="183">
        <v>0.58333299999999999</v>
      </c>
      <c r="C715" s="115">
        <v>127</v>
      </c>
      <c r="D715" s="202">
        <v>2</v>
      </c>
      <c r="E715" s="117">
        <v>121</v>
      </c>
      <c r="F715" s="117">
        <v>1</v>
      </c>
      <c r="G715" s="117">
        <v>3</v>
      </c>
      <c r="H715" s="117">
        <v>0</v>
      </c>
      <c r="I715" s="117">
        <v>0</v>
      </c>
      <c r="J715" s="117">
        <v>0</v>
      </c>
      <c r="K715" s="117">
        <v>0</v>
      </c>
      <c r="L715" s="117">
        <v>0</v>
      </c>
      <c r="M715" s="117">
        <v>0</v>
      </c>
      <c r="N715" s="117">
        <v>0</v>
      </c>
      <c r="O715" s="203">
        <v>0</v>
      </c>
      <c r="Q715" s="115">
        <v>89</v>
      </c>
      <c r="R715" s="202">
        <v>1</v>
      </c>
      <c r="S715" s="117">
        <v>86</v>
      </c>
      <c r="T715" s="117">
        <v>0</v>
      </c>
      <c r="U715" s="117">
        <v>2</v>
      </c>
      <c r="V715" s="117">
        <v>0</v>
      </c>
      <c r="W715" s="117">
        <v>0</v>
      </c>
      <c r="X715" s="117">
        <v>0</v>
      </c>
      <c r="Y715" s="117">
        <v>0</v>
      </c>
      <c r="Z715" s="117">
        <v>0</v>
      </c>
      <c r="AA715" s="117">
        <v>0</v>
      </c>
      <c r="AB715" s="117">
        <v>0</v>
      </c>
      <c r="AC715" s="203">
        <v>0</v>
      </c>
      <c r="AE715" s="115">
        <v>216</v>
      </c>
      <c r="AF715" s="7">
        <v>3</v>
      </c>
      <c r="AG715" s="7">
        <v>207</v>
      </c>
      <c r="AH715" s="7">
        <v>1</v>
      </c>
      <c r="AI715" s="7">
        <v>5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116">
        <v>0</v>
      </c>
      <c r="AR715" s="9"/>
    </row>
    <row r="716" spans="1:44" x14ac:dyDescent="0.35">
      <c r="A716" s="133">
        <v>6</v>
      </c>
      <c r="B716" s="183">
        <v>0.59375</v>
      </c>
      <c r="C716" s="115">
        <v>128</v>
      </c>
      <c r="D716" s="202">
        <v>2</v>
      </c>
      <c r="E716" s="117">
        <v>120</v>
      </c>
      <c r="F716" s="117">
        <v>0</v>
      </c>
      <c r="G716" s="117">
        <v>4</v>
      </c>
      <c r="H716" s="117">
        <v>1</v>
      </c>
      <c r="I716" s="117">
        <v>1</v>
      </c>
      <c r="J716" s="117">
        <v>0</v>
      </c>
      <c r="K716" s="117">
        <v>0</v>
      </c>
      <c r="L716" s="117">
        <v>0</v>
      </c>
      <c r="M716" s="117">
        <v>0</v>
      </c>
      <c r="N716" s="117">
        <v>0</v>
      </c>
      <c r="O716" s="203">
        <v>0</v>
      </c>
      <c r="Q716" s="115">
        <v>87</v>
      </c>
      <c r="R716" s="202">
        <v>1</v>
      </c>
      <c r="S716" s="117">
        <v>81</v>
      </c>
      <c r="T716" s="117">
        <v>0</v>
      </c>
      <c r="U716" s="117">
        <v>5</v>
      </c>
      <c r="V716" s="117">
        <v>0</v>
      </c>
      <c r="W716" s="117">
        <v>0</v>
      </c>
      <c r="X716" s="117">
        <v>0</v>
      </c>
      <c r="Y716" s="117">
        <v>0</v>
      </c>
      <c r="Z716" s="117">
        <v>0</v>
      </c>
      <c r="AA716" s="117">
        <v>0</v>
      </c>
      <c r="AB716" s="117">
        <v>0</v>
      </c>
      <c r="AC716" s="203">
        <v>0</v>
      </c>
      <c r="AE716" s="115">
        <v>215</v>
      </c>
      <c r="AF716" s="7">
        <v>3</v>
      </c>
      <c r="AG716" s="7">
        <v>201</v>
      </c>
      <c r="AH716" s="7">
        <v>0</v>
      </c>
      <c r="AI716" s="7">
        <v>9</v>
      </c>
      <c r="AJ716" s="7">
        <v>1</v>
      </c>
      <c r="AK716" s="7">
        <v>1</v>
      </c>
      <c r="AL716" s="7">
        <v>0</v>
      </c>
      <c r="AM716" s="7">
        <v>0</v>
      </c>
      <c r="AN716" s="7">
        <v>0</v>
      </c>
      <c r="AO716" s="7">
        <v>0</v>
      </c>
      <c r="AP716" s="7">
        <v>0</v>
      </c>
      <c r="AQ716" s="116">
        <v>0</v>
      </c>
      <c r="AR716" s="9"/>
    </row>
    <row r="717" spans="1:44" x14ac:dyDescent="0.35">
      <c r="A717" s="133">
        <v>6</v>
      </c>
      <c r="B717" s="183">
        <v>0.60416700000000001</v>
      </c>
      <c r="C717" s="115">
        <v>123</v>
      </c>
      <c r="D717" s="202">
        <v>1</v>
      </c>
      <c r="E717" s="117">
        <v>119</v>
      </c>
      <c r="F717" s="117">
        <v>0</v>
      </c>
      <c r="G717" s="117">
        <v>3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115</v>
      </c>
      <c r="R717" s="202">
        <v>1</v>
      </c>
      <c r="S717" s="117">
        <v>109</v>
      </c>
      <c r="T717" s="117">
        <v>1</v>
      </c>
      <c r="U717" s="117">
        <v>4</v>
      </c>
      <c r="V717" s="117">
        <v>0</v>
      </c>
      <c r="W717" s="117">
        <v>0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238</v>
      </c>
      <c r="AF717" s="7">
        <v>2</v>
      </c>
      <c r="AG717" s="7">
        <v>228</v>
      </c>
      <c r="AH717" s="7">
        <v>1</v>
      </c>
      <c r="AI717" s="7">
        <v>7</v>
      </c>
      <c r="AJ717" s="7">
        <v>0</v>
      </c>
      <c r="AK717" s="7">
        <v>0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112</v>
      </c>
      <c r="D718" s="202">
        <v>0</v>
      </c>
      <c r="E718" s="117">
        <v>108</v>
      </c>
      <c r="F718" s="117">
        <v>0</v>
      </c>
      <c r="G718" s="117">
        <v>4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84</v>
      </c>
      <c r="R718" s="202">
        <v>1</v>
      </c>
      <c r="S718" s="117">
        <v>78</v>
      </c>
      <c r="T718" s="117">
        <v>0</v>
      </c>
      <c r="U718" s="117">
        <v>4</v>
      </c>
      <c r="V718" s="117">
        <v>1</v>
      </c>
      <c r="W718" s="117">
        <v>0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196</v>
      </c>
      <c r="AF718" s="7">
        <v>1</v>
      </c>
      <c r="AG718" s="7">
        <v>186</v>
      </c>
      <c r="AH718" s="7">
        <v>0</v>
      </c>
      <c r="AI718" s="7">
        <v>8</v>
      </c>
      <c r="AJ718" s="7">
        <v>1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117</v>
      </c>
      <c r="D719" s="202">
        <v>1</v>
      </c>
      <c r="E719" s="117">
        <v>113</v>
      </c>
      <c r="F719" s="117">
        <v>1</v>
      </c>
      <c r="G719" s="117">
        <v>1</v>
      </c>
      <c r="H719" s="117">
        <v>0</v>
      </c>
      <c r="I719" s="117">
        <v>1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103</v>
      </c>
      <c r="R719" s="202">
        <v>0</v>
      </c>
      <c r="S719" s="117">
        <v>99</v>
      </c>
      <c r="T719" s="117">
        <v>0</v>
      </c>
      <c r="U719" s="117">
        <v>4</v>
      </c>
      <c r="V719" s="117">
        <v>0</v>
      </c>
      <c r="W719" s="117">
        <v>0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220</v>
      </c>
      <c r="AF719" s="7">
        <v>1</v>
      </c>
      <c r="AG719" s="7">
        <v>212</v>
      </c>
      <c r="AH719" s="7">
        <v>1</v>
      </c>
      <c r="AI719" s="7">
        <v>5</v>
      </c>
      <c r="AJ719" s="7">
        <v>0</v>
      </c>
      <c r="AK719" s="7">
        <v>1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115</v>
      </c>
      <c r="D720" s="202">
        <v>2</v>
      </c>
      <c r="E720" s="117">
        <v>111</v>
      </c>
      <c r="F720" s="117">
        <v>0</v>
      </c>
      <c r="G720" s="117">
        <v>1</v>
      </c>
      <c r="H720" s="117">
        <v>0</v>
      </c>
      <c r="I720" s="117">
        <v>1</v>
      </c>
      <c r="J720" s="117">
        <v>0</v>
      </c>
      <c r="K720" s="117">
        <v>0</v>
      </c>
      <c r="L720" s="117">
        <v>0</v>
      </c>
      <c r="M720" s="117">
        <v>0</v>
      </c>
      <c r="N720" s="117">
        <v>0</v>
      </c>
      <c r="O720" s="203">
        <v>0</v>
      </c>
      <c r="Q720" s="115">
        <v>107</v>
      </c>
      <c r="R720" s="202">
        <v>1</v>
      </c>
      <c r="S720" s="117">
        <v>102</v>
      </c>
      <c r="T720" s="117">
        <v>1</v>
      </c>
      <c r="U720" s="117">
        <v>3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0</v>
      </c>
      <c r="AC720" s="203">
        <v>0</v>
      </c>
      <c r="AE720" s="115">
        <v>222</v>
      </c>
      <c r="AF720" s="7">
        <v>3</v>
      </c>
      <c r="AG720" s="7">
        <v>213</v>
      </c>
      <c r="AH720" s="7">
        <v>1</v>
      </c>
      <c r="AI720" s="7">
        <v>4</v>
      </c>
      <c r="AJ720" s="7">
        <v>0</v>
      </c>
      <c r="AK720" s="7">
        <v>1</v>
      </c>
      <c r="AL720" s="7">
        <v>0</v>
      </c>
      <c r="AM720" s="7">
        <v>0</v>
      </c>
      <c r="AN720" s="7">
        <v>0</v>
      </c>
      <c r="AO720" s="7">
        <v>0</v>
      </c>
      <c r="AP720" s="7">
        <v>0</v>
      </c>
      <c r="AQ720" s="116">
        <v>0</v>
      </c>
      <c r="AR720" s="9"/>
    </row>
    <row r="721" spans="1:44" x14ac:dyDescent="0.35">
      <c r="A721" s="133">
        <v>6</v>
      </c>
      <c r="B721" s="183">
        <v>0.64583299999999999</v>
      </c>
      <c r="C721" s="115">
        <v>116</v>
      </c>
      <c r="D721" s="202">
        <v>0</v>
      </c>
      <c r="E721" s="117">
        <v>114</v>
      </c>
      <c r="F721" s="117">
        <v>0</v>
      </c>
      <c r="G721" s="117">
        <v>2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101</v>
      </c>
      <c r="R721" s="202">
        <v>0</v>
      </c>
      <c r="S721" s="117">
        <v>99</v>
      </c>
      <c r="T721" s="117">
        <v>0</v>
      </c>
      <c r="U721" s="117">
        <v>1</v>
      </c>
      <c r="V721" s="117">
        <v>0</v>
      </c>
      <c r="W721" s="117">
        <v>1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217</v>
      </c>
      <c r="AF721" s="7">
        <v>0</v>
      </c>
      <c r="AG721" s="7">
        <v>213</v>
      </c>
      <c r="AH721" s="7">
        <v>0</v>
      </c>
      <c r="AI721" s="7">
        <v>3</v>
      </c>
      <c r="AJ721" s="7">
        <v>0</v>
      </c>
      <c r="AK721" s="7">
        <v>1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122</v>
      </c>
      <c r="D722" s="202">
        <v>2</v>
      </c>
      <c r="E722" s="117">
        <v>113</v>
      </c>
      <c r="F722" s="117">
        <v>0</v>
      </c>
      <c r="G722" s="117">
        <v>7</v>
      </c>
      <c r="H722" s="117">
        <v>0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127</v>
      </c>
      <c r="R722" s="202">
        <v>3</v>
      </c>
      <c r="S722" s="117">
        <v>122</v>
      </c>
      <c r="T722" s="117">
        <v>0</v>
      </c>
      <c r="U722" s="117">
        <v>1</v>
      </c>
      <c r="V722" s="117">
        <v>0</v>
      </c>
      <c r="W722" s="117">
        <v>0</v>
      </c>
      <c r="X722" s="117">
        <v>1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249</v>
      </c>
      <c r="AF722" s="7">
        <v>5</v>
      </c>
      <c r="AG722" s="7">
        <v>235</v>
      </c>
      <c r="AH722" s="7">
        <v>0</v>
      </c>
      <c r="AI722" s="7">
        <v>8</v>
      </c>
      <c r="AJ722" s="7">
        <v>0</v>
      </c>
      <c r="AK722" s="7">
        <v>0</v>
      </c>
      <c r="AL722" s="7">
        <v>1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124</v>
      </c>
      <c r="D723" s="202">
        <v>1</v>
      </c>
      <c r="E723" s="117">
        <v>122</v>
      </c>
      <c r="F723" s="117">
        <v>0</v>
      </c>
      <c r="G723" s="117">
        <v>1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109</v>
      </c>
      <c r="R723" s="202">
        <v>3</v>
      </c>
      <c r="S723" s="117">
        <v>102</v>
      </c>
      <c r="T723" s="117">
        <v>1</v>
      </c>
      <c r="U723" s="117">
        <v>2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1</v>
      </c>
      <c r="AB723" s="117">
        <v>0</v>
      </c>
      <c r="AC723" s="203">
        <v>0</v>
      </c>
      <c r="AE723" s="115">
        <v>233</v>
      </c>
      <c r="AF723" s="7">
        <v>4</v>
      </c>
      <c r="AG723" s="7">
        <v>224</v>
      </c>
      <c r="AH723" s="7">
        <v>1</v>
      </c>
      <c r="AI723" s="7">
        <v>3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1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119</v>
      </c>
      <c r="D724" s="202">
        <v>1</v>
      </c>
      <c r="E724" s="117">
        <v>114</v>
      </c>
      <c r="F724" s="117">
        <v>0</v>
      </c>
      <c r="G724" s="117">
        <v>3</v>
      </c>
      <c r="H724" s="117">
        <v>0</v>
      </c>
      <c r="I724" s="117">
        <v>1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114</v>
      </c>
      <c r="R724" s="202">
        <v>2</v>
      </c>
      <c r="S724" s="117">
        <v>106</v>
      </c>
      <c r="T724" s="117">
        <v>0</v>
      </c>
      <c r="U724" s="117">
        <v>5</v>
      </c>
      <c r="V724" s="117">
        <v>0</v>
      </c>
      <c r="W724" s="117">
        <v>0</v>
      </c>
      <c r="X724" s="117">
        <v>0</v>
      </c>
      <c r="Y724" s="117">
        <v>0</v>
      </c>
      <c r="Z724" s="117">
        <v>0</v>
      </c>
      <c r="AA724" s="117">
        <v>1</v>
      </c>
      <c r="AB724" s="117">
        <v>0</v>
      </c>
      <c r="AC724" s="203">
        <v>0</v>
      </c>
      <c r="AE724" s="115">
        <v>233</v>
      </c>
      <c r="AF724" s="7">
        <v>3</v>
      </c>
      <c r="AG724" s="7">
        <v>220</v>
      </c>
      <c r="AH724" s="7">
        <v>0</v>
      </c>
      <c r="AI724" s="7">
        <v>8</v>
      </c>
      <c r="AJ724" s="7">
        <v>0</v>
      </c>
      <c r="AK724" s="7">
        <v>1</v>
      </c>
      <c r="AL724" s="7">
        <v>0</v>
      </c>
      <c r="AM724" s="7">
        <v>0</v>
      </c>
      <c r="AN724" s="7">
        <v>0</v>
      </c>
      <c r="AO724" s="7">
        <v>1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115</v>
      </c>
      <c r="D725" s="202">
        <v>0</v>
      </c>
      <c r="E725" s="117">
        <v>111</v>
      </c>
      <c r="F725" s="117">
        <v>0</v>
      </c>
      <c r="G725" s="117">
        <v>4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106</v>
      </c>
      <c r="R725" s="202">
        <v>2</v>
      </c>
      <c r="S725" s="117">
        <v>102</v>
      </c>
      <c r="T725" s="117">
        <v>0</v>
      </c>
      <c r="U725" s="117">
        <v>1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1</v>
      </c>
      <c r="AB725" s="117">
        <v>0</v>
      </c>
      <c r="AC725" s="203">
        <v>0</v>
      </c>
      <c r="AE725" s="115">
        <v>221</v>
      </c>
      <c r="AF725" s="7">
        <v>2</v>
      </c>
      <c r="AG725" s="7">
        <v>213</v>
      </c>
      <c r="AH725" s="7">
        <v>0</v>
      </c>
      <c r="AI725" s="7">
        <v>5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1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119</v>
      </c>
      <c r="D726" s="202">
        <v>1</v>
      </c>
      <c r="E726" s="117">
        <v>118</v>
      </c>
      <c r="F726" s="117">
        <v>0</v>
      </c>
      <c r="G726" s="117">
        <v>0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100</v>
      </c>
      <c r="R726" s="202">
        <v>0</v>
      </c>
      <c r="S726" s="117">
        <v>97</v>
      </c>
      <c r="T726" s="117">
        <v>0</v>
      </c>
      <c r="U726" s="117">
        <v>3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219</v>
      </c>
      <c r="AF726" s="7">
        <v>1</v>
      </c>
      <c r="AG726" s="7">
        <v>215</v>
      </c>
      <c r="AH726" s="7">
        <v>0</v>
      </c>
      <c r="AI726" s="7">
        <v>3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133</v>
      </c>
      <c r="D727" s="202">
        <v>2</v>
      </c>
      <c r="E727" s="117">
        <v>125</v>
      </c>
      <c r="F727" s="117">
        <v>1</v>
      </c>
      <c r="G727" s="117">
        <v>5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95</v>
      </c>
      <c r="R727" s="202">
        <v>0</v>
      </c>
      <c r="S727" s="117">
        <v>93</v>
      </c>
      <c r="T727" s="117">
        <v>1</v>
      </c>
      <c r="U727" s="117">
        <v>1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228</v>
      </c>
      <c r="AF727" s="7">
        <v>2</v>
      </c>
      <c r="AG727" s="7">
        <v>218</v>
      </c>
      <c r="AH727" s="7">
        <v>2</v>
      </c>
      <c r="AI727" s="7">
        <v>6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116</v>
      </c>
      <c r="D728" s="202">
        <v>1</v>
      </c>
      <c r="E728" s="117">
        <v>112</v>
      </c>
      <c r="F728" s="117">
        <v>1</v>
      </c>
      <c r="G728" s="117">
        <v>2</v>
      </c>
      <c r="H728" s="117">
        <v>0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111</v>
      </c>
      <c r="R728" s="202">
        <v>3</v>
      </c>
      <c r="S728" s="117">
        <v>106</v>
      </c>
      <c r="T728" s="117">
        <v>1</v>
      </c>
      <c r="U728" s="117">
        <v>1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227</v>
      </c>
      <c r="AF728" s="7">
        <v>4</v>
      </c>
      <c r="AG728" s="7">
        <v>218</v>
      </c>
      <c r="AH728" s="7">
        <v>2</v>
      </c>
      <c r="AI728" s="7">
        <v>3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102</v>
      </c>
      <c r="D729" s="202">
        <v>2</v>
      </c>
      <c r="E729" s="117">
        <v>95</v>
      </c>
      <c r="F729" s="117">
        <v>1</v>
      </c>
      <c r="G729" s="117">
        <v>4</v>
      </c>
      <c r="H729" s="117">
        <v>0</v>
      </c>
      <c r="I729" s="117">
        <v>0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104</v>
      </c>
      <c r="R729" s="202">
        <v>1</v>
      </c>
      <c r="S729" s="117">
        <v>100</v>
      </c>
      <c r="T729" s="117">
        <v>1</v>
      </c>
      <c r="U729" s="117">
        <v>2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206</v>
      </c>
      <c r="AF729" s="7">
        <v>3</v>
      </c>
      <c r="AG729" s="7">
        <v>195</v>
      </c>
      <c r="AH729" s="7">
        <v>2</v>
      </c>
      <c r="AI729" s="7">
        <v>6</v>
      </c>
      <c r="AJ729" s="7">
        <v>0</v>
      </c>
      <c r="AK729" s="7">
        <v>0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111</v>
      </c>
      <c r="D730" s="202">
        <v>1</v>
      </c>
      <c r="E730" s="117">
        <v>108</v>
      </c>
      <c r="F730" s="117">
        <v>0</v>
      </c>
      <c r="G730" s="117">
        <v>2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101</v>
      </c>
      <c r="R730" s="202">
        <v>0</v>
      </c>
      <c r="S730" s="117">
        <v>96</v>
      </c>
      <c r="T730" s="117">
        <v>0</v>
      </c>
      <c r="U730" s="117">
        <v>2</v>
      </c>
      <c r="V730" s="117">
        <v>1</v>
      </c>
      <c r="W730" s="117">
        <v>2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212</v>
      </c>
      <c r="AF730" s="7">
        <v>1</v>
      </c>
      <c r="AG730" s="7">
        <v>204</v>
      </c>
      <c r="AH730" s="7">
        <v>0</v>
      </c>
      <c r="AI730" s="7">
        <v>4</v>
      </c>
      <c r="AJ730" s="7">
        <v>1</v>
      </c>
      <c r="AK730" s="7">
        <v>2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118</v>
      </c>
      <c r="D731" s="202">
        <v>3</v>
      </c>
      <c r="E731" s="117">
        <v>110</v>
      </c>
      <c r="F731" s="117">
        <v>0</v>
      </c>
      <c r="G731" s="117">
        <v>5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103</v>
      </c>
      <c r="R731" s="202">
        <v>4</v>
      </c>
      <c r="S731" s="117">
        <v>97</v>
      </c>
      <c r="T731" s="117">
        <v>0</v>
      </c>
      <c r="U731" s="117">
        <v>2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221</v>
      </c>
      <c r="AF731" s="117">
        <v>7</v>
      </c>
      <c r="AG731" s="7">
        <v>207</v>
      </c>
      <c r="AH731" s="7">
        <v>0</v>
      </c>
      <c r="AI731" s="7">
        <v>7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114</v>
      </c>
      <c r="D732" s="202">
        <v>1</v>
      </c>
      <c r="E732" s="117">
        <v>108</v>
      </c>
      <c r="F732" s="117">
        <v>0</v>
      </c>
      <c r="G732" s="117">
        <v>5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87</v>
      </c>
      <c r="R732" s="202">
        <v>4</v>
      </c>
      <c r="S732" s="117">
        <v>80</v>
      </c>
      <c r="T732" s="117">
        <v>0</v>
      </c>
      <c r="U732" s="117">
        <v>3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201</v>
      </c>
      <c r="AF732" s="7">
        <v>5</v>
      </c>
      <c r="AG732" s="7">
        <v>188</v>
      </c>
      <c r="AH732" s="7">
        <v>0</v>
      </c>
      <c r="AI732" s="7">
        <v>8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113</v>
      </c>
      <c r="D733" s="202">
        <v>1</v>
      </c>
      <c r="E733" s="117">
        <v>107</v>
      </c>
      <c r="F733" s="117">
        <v>0</v>
      </c>
      <c r="G733" s="117">
        <v>4</v>
      </c>
      <c r="H733" s="117">
        <v>0</v>
      </c>
      <c r="I733" s="117">
        <v>0</v>
      </c>
      <c r="J733" s="117">
        <v>0</v>
      </c>
      <c r="K733" s="117">
        <v>1</v>
      </c>
      <c r="L733" s="117">
        <v>0</v>
      </c>
      <c r="M733" s="117">
        <v>0</v>
      </c>
      <c r="N733" s="117">
        <v>0</v>
      </c>
      <c r="O733" s="203">
        <v>0</v>
      </c>
      <c r="Q733" s="115">
        <v>95</v>
      </c>
      <c r="R733" s="202">
        <v>1</v>
      </c>
      <c r="S733" s="117">
        <v>91</v>
      </c>
      <c r="T733" s="117">
        <v>0</v>
      </c>
      <c r="U733" s="117">
        <v>2</v>
      </c>
      <c r="V733" s="117">
        <v>0</v>
      </c>
      <c r="W733" s="117">
        <v>1</v>
      </c>
      <c r="X733" s="117">
        <v>0</v>
      </c>
      <c r="Y733" s="117">
        <v>0</v>
      </c>
      <c r="Z733" s="117">
        <v>0</v>
      </c>
      <c r="AA733" s="117">
        <v>0</v>
      </c>
      <c r="AB733" s="117">
        <v>0</v>
      </c>
      <c r="AC733" s="203">
        <v>0</v>
      </c>
      <c r="AE733" s="115">
        <v>208</v>
      </c>
      <c r="AF733" s="7">
        <v>2</v>
      </c>
      <c r="AG733" s="7">
        <v>198</v>
      </c>
      <c r="AH733" s="7">
        <v>0</v>
      </c>
      <c r="AI733" s="7">
        <v>6</v>
      </c>
      <c r="AJ733" s="7">
        <v>0</v>
      </c>
      <c r="AK733" s="7">
        <v>1</v>
      </c>
      <c r="AL733" s="7">
        <v>0</v>
      </c>
      <c r="AM733" s="7">
        <v>1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113</v>
      </c>
      <c r="D734" s="202">
        <v>1</v>
      </c>
      <c r="E734" s="117">
        <v>109</v>
      </c>
      <c r="F734" s="117">
        <v>0</v>
      </c>
      <c r="G734" s="117">
        <v>3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116</v>
      </c>
      <c r="R734" s="202">
        <v>1</v>
      </c>
      <c r="S734" s="117">
        <v>112</v>
      </c>
      <c r="T734" s="117">
        <v>0</v>
      </c>
      <c r="U734" s="117">
        <v>2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1</v>
      </c>
      <c r="AC734" s="203">
        <v>0</v>
      </c>
      <c r="AE734" s="115">
        <v>229</v>
      </c>
      <c r="AF734" s="7">
        <v>2</v>
      </c>
      <c r="AG734" s="7">
        <v>221</v>
      </c>
      <c r="AH734" s="7">
        <v>0</v>
      </c>
      <c r="AI734" s="7">
        <v>5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1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126</v>
      </c>
      <c r="D735" s="202">
        <v>3</v>
      </c>
      <c r="E735" s="117">
        <v>120</v>
      </c>
      <c r="F735" s="117">
        <v>1</v>
      </c>
      <c r="G735" s="117">
        <v>2</v>
      </c>
      <c r="H735" s="117">
        <v>0</v>
      </c>
      <c r="I735" s="117">
        <v>0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97</v>
      </c>
      <c r="R735" s="202">
        <v>1</v>
      </c>
      <c r="S735" s="117">
        <v>92</v>
      </c>
      <c r="T735" s="117">
        <v>1</v>
      </c>
      <c r="U735" s="117">
        <v>2</v>
      </c>
      <c r="V735" s="117">
        <v>1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223</v>
      </c>
      <c r="AF735" s="7">
        <v>4</v>
      </c>
      <c r="AG735" s="7">
        <v>212</v>
      </c>
      <c r="AH735" s="7">
        <v>2</v>
      </c>
      <c r="AI735" s="7">
        <v>4</v>
      </c>
      <c r="AJ735" s="7">
        <v>1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101</v>
      </c>
      <c r="D736" s="202">
        <v>4</v>
      </c>
      <c r="E736" s="117">
        <v>94</v>
      </c>
      <c r="F736" s="117">
        <v>0</v>
      </c>
      <c r="G736" s="117">
        <v>3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110</v>
      </c>
      <c r="R736" s="202">
        <v>2</v>
      </c>
      <c r="S736" s="117">
        <v>104</v>
      </c>
      <c r="T736" s="117">
        <v>0</v>
      </c>
      <c r="U736" s="117">
        <v>4</v>
      </c>
      <c r="V736" s="117">
        <v>0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211</v>
      </c>
      <c r="AF736" s="7">
        <v>6</v>
      </c>
      <c r="AG736" s="7">
        <v>198</v>
      </c>
      <c r="AH736" s="7">
        <v>0</v>
      </c>
      <c r="AI736" s="7">
        <v>7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97</v>
      </c>
      <c r="D737" s="202">
        <v>3</v>
      </c>
      <c r="E737" s="117">
        <v>91</v>
      </c>
      <c r="F737" s="117">
        <v>0</v>
      </c>
      <c r="G737" s="117">
        <v>3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98</v>
      </c>
      <c r="R737" s="202">
        <v>1</v>
      </c>
      <c r="S737" s="117">
        <v>95</v>
      </c>
      <c r="T737" s="117">
        <v>0</v>
      </c>
      <c r="U737" s="117">
        <v>2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0</v>
      </c>
      <c r="AB737" s="117">
        <v>0</v>
      </c>
      <c r="AC737" s="203">
        <v>0</v>
      </c>
      <c r="AE737" s="115">
        <v>195</v>
      </c>
      <c r="AF737" s="7">
        <v>4</v>
      </c>
      <c r="AG737" s="7">
        <v>186</v>
      </c>
      <c r="AH737" s="7">
        <v>0</v>
      </c>
      <c r="AI737" s="7">
        <v>5</v>
      </c>
      <c r="AJ737" s="7">
        <v>0</v>
      </c>
      <c r="AK737" s="7">
        <v>0</v>
      </c>
      <c r="AL737" s="7">
        <v>0</v>
      </c>
      <c r="AM737" s="7">
        <v>0</v>
      </c>
      <c r="AN737" s="7">
        <v>0</v>
      </c>
      <c r="AO737" s="7">
        <v>0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96</v>
      </c>
      <c r="D738" s="202">
        <v>2</v>
      </c>
      <c r="E738" s="117">
        <v>93</v>
      </c>
      <c r="F738" s="117">
        <v>0</v>
      </c>
      <c r="G738" s="117">
        <v>1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75</v>
      </c>
      <c r="R738" s="202">
        <v>3</v>
      </c>
      <c r="S738" s="117">
        <v>71</v>
      </c>
      <c r="T738" s="117">
        <v>0</v>
      </c>
      <c r="U738" s="117">
        <v>1</v>
      </c>
      <c r="V738" s="117">
        <v>0</v>
      </c>
      <c r="W738" s="117">
        <v>0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171</v>
      </c>
      <c r="AF738" s="7">
        <v>5</v>
      </c>
      <c r="AG738" s="7">
        <v>164</v>
      </c>
      <c r="AH738" s="7">
        <v>0</v>
      </c>
      <c r="AI738" s="7">
        <v>2</v>
      </c>
      <c r="AJ738" s="7">
        <v>0</v>
      </c>
      <c r="AK738" s="7">
        <v>0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94</v>
      </c>
      <c r="D739" s="202">
        <v>0</v>
      </c>
      <c r="E739" s="117">
        <v>92</v>
      </c>
      <c r="F739" s="117">
        <v>0</v>
      </c>
      <c r="G739" s="117">
        <v>2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94</v>
      </c>
      <c r="R739" s="202">
        <v>1</v>
      </c>
      <c r="S739" s="117">
        <v>86</v>
      </c>
      <c r="T739" s="117">
        <v>1</v>
      </c>
      <c r="U739" s="117">
        <v>4</v>
      </c>
      <c r="V739" s="117">
        <v>2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188</v>
      </c>
      <c r="AF739" s="7">
        <v>1</v>
      </c>
      <c r="AG739" s="7">
        <v>178</v>
      </c>
      <c r="AH739" s="7">
        <v>1</v>
      </c>
      <c r="AI739" s="7">
        <v>6</v>
      </c>
      <c r="AJ739" s="7">
        <v>2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83</v>
      </c>
      <c r="D740" s="202">
        <v>0</v>
      </c>
      <c r="E740" s="117">
        <v>80</v>
      </c>
      <c r="F740" s="117">
        <v>0</v>
      </c>
      <c r="G740" s="117">
        <v>3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96</v>
      </c>
      <c r="R740" s="202">
        <v>1</v>
      </c>
      <c r="S740" s="117">
        <v>92</v>
      </c>
      <c r="T740" s="117">
        <v>1</v>
      </c>
      <c r="U740" s="117">
        <v>1</v>
      </c>
      <c r="V740" s="117">
        <v>0</v>
      </c>
      <c r="W740" s="117">
        <v>1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179</v>
      </c>
      <c r="AF740" s="7">
        <v>1</v>
      </c>
      <c r="AG740" s="7">
        <v>172</v>
      </c>
      <c r="AH740" s="7">
        <v>1</v>
      </c>
      <c r="AI740" s="7">
        <v>4</v>
      </c>
      <c r="AJ740" s="7">
        <v>0</v>
      </c>
      <c r="AK740" s="7">
        <v>1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87</v>
      </c>
      <c r="D741" s="202">
        <v>0</v>
      </c>
      <c r="E741" s="117">
        <v>83</v>
      </c>
      <c r="F741" s="117">
        <v>0</v>
      </c>
      <c r="G741" s="117">
        <v>3</v>
      </c>
      <c r="H741" s="117">
        <v>1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82</v>
      </c>
      <c r="R741" s="202">
        <v>0</v>
      </c>
      <c r="S741" s="117">
        <v>81</v>
      </c>
      <c r="T741" s="117">
        <v>0</v>
      </c>
      <c r="U741" s="117">
        <v>1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169</v>
      </c>
      <c r="AF741" s="7">
        <v>0</v>
      </c>
      <c r="AG741" s="7">
        <v>164</v>
      </c>
      <c r="AH741" s="7">
        <v>0</v>
      </c>
      <c r="AI741" s="7">
        <v>4</v>
      </c>
      <c r="AJ741" s="7">
        <v>1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63</v>
      </c>
      <c r="D742" s="202">
        <v>0</v>
      </c>
      <c r="E742" s="117">
        <v>61</v>
      </c>
      <c r="F742" s="117">
        <v>0</v>
      </c>
      <c r="G742" s="117">
        <v>2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56</v>
      </c>
      <c r="R742" s="202">
        <v>0</v>
      </c>
      <c r="S742" s="117">
        <v>52</v>
      </c>
      <c r="T742" s="117">
        <v>0</v>
      </c>
      <c r="U742" s="117">
        <v>3</v>
      </c>
      <c r="V742" s="117">
        <v>0</v>
      </c>
      <c r="W742" s="117">
        <v>1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119</v>
      </c>
      <c r="AF742" s="7">
        <v>0</v>
      </c>
      <c r="AG742" s="7">
        <v>113</v>
      </c>
      <c r="AH742" s="7">
        <v>0</v>
      </c>
      <c r="AI742" s="7">
        <v>5</v>
      </c>
      <c r="AJ742" s="7">
        <v>0</v>
      </c>
      <c r="AK742" s="7">
        <v>1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47</v>
      </c>
      <c r="D743" s="202">
        <v>1</v>
      </c>
      <c r="E743" s="117">
        <v>44</v>
      </c>
      <c r="F743" s="117">
        <v>0</v>
      </c>
      <c r="G743" s="117">
        <v>0</v>
      </c>
      <c r="H743" s="117">
        <v>2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68</v>
      </c>
      <c r="R743" s="202">
        <v>2</v>
      </c>
      <c r="S743" s="117">
        <v>63</v>
      </c>
      <c r="T743" s="117">
        <v>0</v>
      </c>
      <c r="U743" s="117">
        <v>2</v>
      </c>
      <c r="V743" s="117">
        <v>1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115</v>
      </c>
      <c r="AF743" s="7">
        <v>3</v>
      </c>
      <c r="AG743" s="7">
        <v>107</v>
      </c>
      <c r="AH743" s="7">
        <v>0</v>
      </c>
      <c r="AI743" s="7">
        <v>2</v>
      </c>
      <c r="AJ743" s="7">
        <v>3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62</v>
      </c>
      <c r="D744" s="202">
        <v>4</v>
      </c>
      <c r="E744" s="117">
        <v>55</v>
      </c>
      <c r="F744" s="117">
        <v>2</v>
      </c>
      <c r="G744" s="117">
        <v>1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60</v>
      </c>
      <c r="R744" s="202">
        <v>2</v>
      </c>
      <c r="S744" s="117">
        <v>57</v>
      </c>
      <c r="T744" s="117">
        <v>0</v>
      </c>
      <c r="U744" s="117">
        <v>1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122</v>
      </c>
      <c r="AF744" s="7">
        <v>6</v>
      </c>
      <c r="AG744" s="7">
        <v>112</v>
      </c>
      <c r="AH744" s="7">
        <v>2</v>
      </c>
      <c r="AI744" s="7">
        <v>2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70</v>
      </c>
      <c r="D745" s="202">
        <v>2</v>
      </c>
      <c r="E745" s="117">
        <v>65</v>
      </c>
      <c r="F745" s="117">
        <v>0</v>
      </c>
      <c r="G745" s="117">
        <v>3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71</v>
      </c>
      <c r="R745" s="202">
        <v>1</v>
      </c>
      <c r="S745" s="117">
        <v>70</v>
      </c>
      <c r="T745" s="117">
        <v>0</v>
      </c>
      <c r="U745" s="117">
        <v>0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141</v>
      </c>
      <c r="AF745" s="7">
        <v>3</v>
      </c>
      <c r="AG745" s="7">
        <v>135</v>
      </c>
      <c r="AH745" s="7">
        <v>0</v>
      </c>
      <c r="AI745" s="7">
        <v>3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71</v>
      </c>
      <c r="D746" s="202">
        <v>3</v>
      </c>
      <c r="E746" s="117">
        <v>67</v>
      </c>
      <c r="F746" s="117">
        <v>0</v>
      </c>
      <c r="G746" s="117">
        <v>1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82</v>
      </c>
      <c r="R746" s="202">
        <v>3</v>
      </c>
      <c r="S746" s="117">
        <v>76</v>
      </c>
      <c r="T746" s="117">
        <v>0</v>
      </c>
      <c r="U746" s="117">
        <v>2</v>
      </c>
      <c r="V746" s="117">
        <v>1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153</v>
      </c>
      <c r="AF746" s="7">
        <v>6</v>
      </c>
      <c r="AG746" s="7">
        <v>143</v>
      </c>
      <c r="AH746" s="7">
        <v>0</v>
      </c>
      <c r="AI746" s="7">
        <v>3</v>
      </c>
      <c r="AJ746" s="7">
        <v>1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52</v>
      </c>
      <c r="D747" s="202">
        <v>0</v>
      </c>
      <c r="E747" s="117">
        <v>51</v>
      </c>
      <c r="F747" s="117">
        <v>0</v>
      </c>
      <c r="G747" s="117">
        <v>1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53</v>
      </c>
      <c r="R747" s="202">
        <v>0</v>
      </c>
      <c r="S747" s="117">
        <v>53</v>
      </c>
      <c r="T747" s="117">
        <v>0</v>
      </c>
      <c r="U747" s="117">
        <v>0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105</v>
      </c>
      <c r="AF747" s="7">
        <v>0</v>
      </c>
      <c r="AG747" s="7">
        <v>104</v>
      </c>
      <c r="AH747" s="7">
        <v>0</v>
      </c>
      <c r="AI747" s="7">
        <v>1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52</v>
      </c>
      <c r="D748" s="202">
        <v>1</v>
      </c>
      <c r="E748" s="117">
        <v>46</v>
      </c>
      <c r="F748" s="117">
        <v>1</v>
      </c>
      <c r="G748" s="117">
        <v>4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60</v>
      </c>
      <c r="R748" s="202">
        <v>3</v>
      </c>
      <c r="S748" s="117">
        <v>56</v>
      </c>
      <c r="T748" s="117">
        <v>1</v>
      </c>
      <c r="U748" s="117">
        <v>0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112</v>
      </c>
      <c r="AF748" s="7">
        <v>4</v>
      </c>
      <c r="AG748" s="7">
        <v>102</v>
      </c>
      <c r="AH748" s="7">
        <v>2</v>
      </c>
      <c r="AI748" s="7">
        <v>4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44</v>
      </c>
      <c r="D749" s="202">
        <v>1</v>
      </c>
      <c r="E749" s="117">
        <v>40</v>
      </c>
      <c r="F749" s="117">
        <v>0</v>
      </c>
      <c r="G749" s="117">
        <v>2</v>
      </c>
      <c r="H749" s="117">
        <v>1</v>
      </c>
      <c r="I749" s="117">
        <v>0</v>
      </c>
      <c r="J749" s="117">
        <v>0</v>
      </c>
      <c r="K749" s="117">
        <v>0</v>
      </c>
      <c r="L749" s="117">
        <v>0</v>
      </c>
      <c r="M749" s="117">
        <v>0</v>
      </c>
      <c r="N749" s="117">
        <v>0</v>
      </c>
      <c r="O749" s="203">
        <v>0</v>
      </c>
      <c r="Q749" s="115">
        <v>59</v>
      </c>
      <c r="R749" s="202">
        <v>0</v>
      </c>
      <c r="S749" s="117">
        <v>57</v>
      </c>
      <c r="T749" s="117">
        <v>0</v>
      </c>
      <c r="U749" s="117">
        <v>2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103</v>
      </c>
      <c r="AF749" s="7">
        <v>1</v>
      </c>
      <c r="AG749" s="7">
        <v>97</v>
      </c>
      <c r="AH749" s="7">
        <v>0</v>
      </c>
      <c r="AI749" s="7">
        <v>4</v>
      </c>
      <c r="AJ749" s="7">
        <v>1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43</v>
      </c>
      <c r="D750" s="202">
        <v>2</v>
      </c>
      <c r="E750" s="117">
        <v>39</v>
      </c>
      <c r="F750" s="117">
        <v>0</v>
      </c>
      <c r="G750" s="117">
        <v>1</v>
      </c>
      <c r="H750" s="117">
        <v>1</v>
      </c>
      <c r="I750" s="117">
        <v>0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45</v>
      </c>
      <c r="R750" s="202">
        <v>0</v>
      </c>
      <c r="S750" s="117">
        <v>41</v>
      </c>
      <c r="T750" s="117">
        <v>1</v>
      </c>
      <c r="U750" s="117">
        <v>2</v>
      </c>
      <c r="V750" s="117">
        <v>1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88</v>
      </c>
      <c r="AF750" s="7">
        <v>2</v>
      </c>
      <c r="AG750" s="7">
        <v>80</v>
      </c>
      <c r="AH750" s="7">
        <v>1</v>
      </c>
      <c r="AI750" s="7">
        <v>3</v>
      </c>
      <c r="AJ750" s="7">
        <v>2</v>
      </c>
      <c r="AK750" s="7">
        <v>0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40</v>
      </c>
      <c r="D751" s="202">
        <v>0</v>
      </c>
      <c r="E751" s="117">
        <v>40</v>
      </c>
      <c r="F751" s="117">
        <v>0</v>
      </c>
      <c r="G751" s="117">
        <v>0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34</v>
      </c>
      <c r="R751" s="202">
        <v>0</v>
      </c>
      <c r="S751" s="117">
        <v>33</v>
      </c>
      <c r="T751" s="117">
        <v>0</v>
      </c>
      <c r="U751" s="117">
        <v>1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74</v>
      </c>
      <c r="AF751" s="7">
        <v>0</v>
      </c>
      <c r="AG751" s="7">
        <v>73</v>
      </c>
      <c r="AH751" s="7">
        <v>0</v>
      </c>
      <c r="AI751" s="7">
        <v>1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33</v>
      </c>
      <c r="D752" s="202">
        <v>0</v>
      </c>
      <c r="E752" s="117">
        <v>29</v>
      </c>
      <c r="F752" s="117">
        <v>0</v>
      </c>
      <c r="G752" s="117">
        <v>2</v>
      </c>
      <c r="H752" s="117">
        <v>2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47</v>
      </c>
      <c r="R752" s="202">
        <v>0</v>
      </c>
      <c r="S752" s="117">
        <v>43</v>
      </c>
      <c r="T752" s="117">
        <v>0</v>
      </c>
      <c r="U752" s="117">
        <v>3</v>
      </c>
      <c r="V752" s="117">
        <v>1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80</v>
      </c>
      <c r="AF752" s="7">
        <v>0</v>
      </c>
      <c r="AG752" s="7">
        <v>72</v>
      </c>
      <c r="AH752" s="7">
        <v>0</v>
      </c>
      <c r="AI752" s="7">
        <v>5</v>
      </c>
      <c r="AJ752" s="7">
        <v>3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29</v>
      </c>
      <c r="D753" s="202">
        <v>0</v>
      </c>
      <c r="E753" s="117">
        <v>28</v>
      </c>
      <c r="F753" s="117">
        <v>0</v>
      </c>
      <c r="G753" s="117">
        <v>1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53</v>
      </c>
      <c r="R753" s="202">
        <v>0</v>
      </c>
      <c r="S753" s="117">
        <v>50</v>
      </c>
      <c r="T753" s="117">
        <v>0</v>
      </c>
      <c r="U753" s="117">
        <v>3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82</v>
      </c>
      <c r="AF753" s="7">
        <v>0</v>
      </c>
      <c r="AG753" s="7">
        <v>78</v>
      </c>
      <c r="AH753" s="7">
        <v>0</v>
      </c>
      <c r="AI753" s="7">
        <v>4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38</v>
      </c>
      <c r="D754" s="204">
        <v>0</v>
      </c>
      <c r="E754" s="205">
        <v>36</v>
      </c>
      <c r="F754" s="205">
        <v>0</v>
      </c>
      <c r="G754" s="205">
        <v>2</v>
      </c>
      <c r="H754" s="205">
        <v>0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38</v>
      </c>
      <c r="R754" s="204">
        <v>0</v>
      </c>
      <c r="S754" s="205">
        <v>36</v>
      </c>
      <c r="T754" s="205">
        <v>0</v>
      </c>
      <c r="U754" s="205">
        <v>2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76</v>
      </c>
      <c r="AF754" s="11">
        <v>0</v>
      </c>
      <c r="AG754" s="11">
        <v>72</v>
      </c>
      <c r="AH754" s="11">
        <v>0</v>
      </c>
      <c r="AI754" s="11">
        <v>4</v>
      </c>
      <c r="AJ754" s="11">
        <v>0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57</v>
      </c>
      <c r="C755" s="274">
        <v>4962</v>
      </c>
      <c r="D755" s="275">
        <v>55</v>
      </c>
      <c r="E755" s="275">
        <v>4737</v>
      </c>
      <c r="F755" s="275">
        <v>8</v>
      </c>
      <c r="G755" s="275">
        <v>142</v>
      </c>
      <c r="H755" s="275">
        <v>9</v>
      </c>
      <c r="I755" s="275">
        <v>7</v>
      </c>
      <c r="J755" s="275">
        <v>0</v>
      </c>
      <c r="K755" s="275">
        <v>3</v>
      </c>
      <c r="L755" s="275">
        <v>1</v>
      </c>
      <c r="M755" s="275">
        <v>0</v>
      </c>
      <c r="N755" s="275">
        <v>0</v>
      </c>
      <c r="O755" s="276">
        <v>0</v>
      </c>
      <c r="P755" s="7"/>
      <c r="Q755" s="277">
        <v>3839</v>
      </c>
      <c r="R755" s="275">
        <v>43</v>
      </c>
      <c r="S755" s="275">
        <v>3657</v>
      </c>
      <c r="T755" s="275">
        <v>14</v>
      </c>
      <c r="U755" s="275">
        <v>104</v>
      </c>
      <c r="V755" s="275">
        <v>8</v>
      </c>
      <c r="W755" s="275">
        <v>7</v>
      </c>
      <c r="X755" s="275">
        <v>1</v>
      </c>
      <c r="Y755" s="275">
        <v>0</v>
      </c>
      <c r="Z755" s="275">
        <v>1</v>
      </c>
      <c r="AA755" s="275">
        <v>3</v>
      </c>
      <c r="AB755" s="275">
        <v>1</v>
      </c>
      <c r="AC755" s="276">
        <v>0</v>
      </c>
      <c r="AD755" s="7"/>
      <c r="AE755" s="277">
        <v>8801</v>
      </c>
      <c r="AF755" s="275">
        <v>98</v>
      </c>
      <c r="AG755" s="275">
        <v>8394</v>
      </c>
      <c r="AH755" s="275">
        <v>22</v>
      </c>
      <c r="AI755" s="275">
        <v>246</v>
      </c>
      <c r="AJ755" s="275">
        <v>17</v>
      </c>
      <c r="AK755" s="275">
        <v>14</v>
      </c>
      <c r="AL755" s="275">
        <v>1</v>
      </c>
      <c r="AM755" s="275">
        <v>3</v>
      </c>
      <c r="AN755" s="275">
        <v>2</v>
      </c>
      <c r="AO755" s="275">
        <v>3</v>
      </c>
      <c r="AP755" s="275">
        <v>1</v>
      </c>
      <c r="AQ755" s="276">
        <v>0</v>
      </c>
      <c r="AR755" s="9"/>
    </row>
    <row r="756" spans="1:44" x14ac:dyDescent="0.35">
      <c r="A756" s="133">
        <v>6</v>
      </c>
      <c r="B756" s="278" t="s">
        <v>58</v>
      </c>
      <c r="C756" s="279">
        <v>6034</v>
      </c>
      <c r="D756" s="280">
        <v>77</v>
      </c>
      <c r="E756" s="280">
        <v>5757</v>
      </c>
      <c r="F756" s="280">
        <v>11</v>
      </c>
      <c r="G756" s="280">
        <v>166</v>
      </c>
      <c r="H756" s="280">
        <v>12</v>
      </c>
      <c r="I756" s="280">
        <v>7</v>
      </c>
      <c r="J756" s="280">
        <v>0</v>
      </c>
      <c r="K756" s="280">
        <v>3</v>
      </c>
      <c r="L756" s="280">
        <v>1</v>
      </c>
      <c r="M756" s="280">
        <v>0</v>
      </c>
      <c r="N756" s="280">
        <v>0</v>
      </c>
      <c r="O756" s="281">
        <v>0</v>
      </c>
      <c r="P756" s="7"/>
      <c r="Q756" s="282">
        <v>4857</v>
      </c>
      <c r="R756" s="280">
        <v>60</v>
      </c>
      <c r="S756" s="280">
        <v>4623</v>
      </c>
      <c r="T756" s="280">
        <v>17</v>
      </c>
      <c r="U756" s="280">
        <v>129</v>
      </c>
      <c r="V756" s="280">
        <v>13</v>
      </c>
      <c r="W756" s="280">
        <v>9</v>
      </c>
      <c r="X756" s="280">
        <v>1</v>
      </c>
      <c r="Y756" s="280">
        <v>0</v>
      </c>
      <c r="Z756" s="280">
        <v>1</v>
      </c>
      <c r="AA756" s="280">
        <v>3</v>
      </c>
      <c r="AB756" s="280">
        <v>1</v>
      </c>
      <c r="AC756" s="281">
        <v>0</v>
      </c>
      <c r="AD756" s="7"/>
      <c r="AE756" s="282">
        <v>10891</v>
      </c>
      <c r="AF756" s="280">
        <v>137</v>
      </c>
      <c r="AG756" s="280">
        <v>10380</v>
      </c>
      <c r="AH756" s="280">
        <v>28</v>
      </c>
      <c r="AI756" s="280">
        <v>295</v>
      </c>
      <c r="AJ756" s="280">
        <v>25</v>
      </c>
      <c r="AK756" s="280">
        <v>16</v>
      </c>
      <c r="AL756" s="280">
        <v>1</v>
      </c>
      <c r="AM756" s="280">
        <v>3</v>
      </c>
      <c r="AN756" s="280">
        <v>2</v>
      </c>
      <c r="AO756" s="280">
        <v>3</v>
      </c>
      <c r="AP756" s="280">
        <v>1</v>
      </c>
      <c r="AQ756" s="281">
        <v>0</v>
      </c>
      <c r="AR756" s="9"/>
    </row>
    <row r="757" spans="1:44" x14ac:dyDescent="0.35">
      <c r="A757" s="133">
        <v>6</v>
      </c>
      <c r="B757" s="283" t="s">
        <v>59</v>
      </c>
      <c r="C757" s="284">
        <v>6365</v>
      </c>
      <c r="D757" s="285">
        <v>81</v>
      </c>
      <c r="E757" s="285">
        <v>6066</v>
      </c>
      <c r="F757" s="285">
        <v>12</v>
      </c>
      <c r="G757" s="285">
        <v>179</v>
      </c>
      <c r="H757" s="285">
        <v>16</v>
      </c>
      <c r="I757" s="285">
        <v>7</v>
      </c>
      <c r="J757" s="285">
        <v>0</v>
      </c>
      <c r="K757" s="285">
        <v>3</v>
      </c>
      <c r="L757" s="285">
        <v>1</v>
      </c>
      <c r="M757" s="285">
        <v>0</v>
      </c>
      <c r="N757" s="285">
        <v>0</v>
      </c>
      <c r="O757" s="286">
        <v>0</v>
      </c>
      <c r="P757" s="7"/>
      <c r="Q757" s="287">
        <v>5246</v>
      </c>
      <c r="R757" s="285">
        <v>63</v>
      </c>
      <c r="S757" s="285">
        <v>4992</v>
      </c>
      <c r="T757" s="285">
        <v>19</v>
      </c>
      <c r="U757" s="285">
        <v>142</v>
      </c>
      <c r="V757" s="285">
        <v>15</v>
      </c>
      <c r="W757" s="285">
        <v>9</v>
      </c>
      <c r="X757" s="285">
        <v>1</v>
      </c>
      <c r="Y757" s="285">
        <v>0</v>
      </c>
      <c r="Z757" s="285">
        <v>1</v>
      </c>
      <c r="AA757" s="285">
        <v>3</v>
      </c>
      <c r="AB757" s="285">
        <v>1</v>
      </c>
      <c r="AC757" s="286">
        <v>0</v>
      </c>
      <c r="AD757" s="7"/>
      <c r="AE757" s="287">
        <v>11611</v>
      </c>
      <c r="AF757" s="285">
        <v>144</v>
      </c>
      <c r="AG757" s="285">
        <v>11058</v>
      </c>
      <c r="AH757" s="285">
        <v>31</v>
      </c>
      <c r="AI757" s="285">
        <v>321</v>
      </c>
      <c r="AJ757" s="285">
        <v>31</v>
      </c>
      <c r="AK757" s="285">
        <v>16</v>
      </c>
      <c r="AL757" s="285">
        <v>1</v>
      </c>
      <c r="AM757" s="285">
        <v>3</v>
      </c>
      <c r="AN757" s="285">
        <v>2</v>
      </c>
      <c r="AO757" s="285">
        <v>3</v>
      </c>
      <c r="AP757" s="285">
        <v>1</v>
      </c>
      <c r="AQ757" s="286">
        <v>0</v>
      </c>
      <c r="AR757" s="9"/>
    </row>
    <row r="758" spans="1:44" x14ac:dyDescent="0.35">
      <c r="A758" s="133">
        <v>6</v>
      </c>
      <c r="B758" s="288" t="s">
        <v>60</v>
      </c>
      <c r="C758" s="289">
        <v>6581</v>
      </c>
      <c r="D758" s="290">
        <v>82</v>
      </c>
      <c r="E758" s="290">
        <v>6273</v>
      </c>
      <c r="F758" s="290">
        <v>12</v>
      </c>
      <c r="G758" s="290">
        <v>185</v>
      </c>
      <c r="H758" s="290">
        <v>17</v>
      </c>
      <c r="I758" s="290">
        <v>7</v>
      </c>
      <c r="J758" s="290">
        <v>0</v>
      </c>
      <c r="K758" s="290">
        <v>3</v>
      </c>
      <c r="L758" s="290">
        <v>2</v>
      </c>
      <c r="M758" s="290">
        <v>0</v>
      </c>
      <c r="N758" s="290">
        <v>0</v>
      </c>
      <c r="O758" s="291">
        <v>0</v>
      </c>
      <c r="P758" s="7"/>
      <c r="Q758" s="292">
        <v>5446</v>
      </c>
      <c r="R758" s="290">
        <v>66</v>
      </c>
      <c r="S758" s="290">
        <v>5181</v>
      </c>
      <c r="T758" s="290">
        <v>19</v>
      </c>
      <c r="U758" s="290">
        <v>150</v>
      </c>
      <c r="V758" s="290">
        <v>15</v>
      </c>
      <c r="W758" s="290">
        <v>9</v>
      </c>
      <c r="X758" s="290">
        <v>1</v>
      </c>
      <c r="Y758" s="290">
        <v>0</v>
      </c>
      <c r="Z758" s="290">
        <v>1</v>
      </c>
      <c r="AA758" s="290">
        <v>3</v>
      </c>
      <c r="AB758" s="290">
        <v>1</v>
      </c>
      <c r="AC758" s="291">
        <v>0</v>
      </c>
      <c r="AD758" s="7"/>
      <c r="AE758" s="292">
        <v>12027</v>
      </c>
      <c r="AF758" s="290">
        <v>148</v>
      </c>
      <c r="AG758" s="290">
        <v>11454</v>
      </c>
      <c r="AH758" s="290">
        <v>31</v>
      </c>
      <c r="AI758" s="290">
        <v>335</v>
      </c>
      <c r="AJ758" s="290">
        <v>32</v>
      </c>
      <c r="AK758" s="290">
        <v>16</v>
      </c>
      <c r="AL758" s="290">
        <v>1</v>
      </c>
      <c r="AM758" s="290">
        <v>3</v>
      </c>
      <c r="AN758" s="290">
        <v>3</v>
      </c>
      <c r="AO758" s="290">
        <v>3</v>
      </c>
      <c r="AP758" s="290">
        <v>1</v>
      </c>
      <c r="AQ758" s="291">
        <v>0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67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27</v>
      </c>
      <c r="D761" s="200">
        <v>0</v>
      </c>
      <c r="E761" s="112">
        <v>24</v>
      </c>
      <c r="F761" s="112">
        <v>0</v>
      </c>
      <c r="G761" s="112">
        <v>3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21</v>
      </c>
      <c r="R761" s="200">
        <v>0</v>
      </c>
      <c r="S761" s="112">
        <v>20</v>
      </c>
      <c r="T761" s="112">
        <v>0</v>
      </c>
      <c r="U761" s="112">
        <v>1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48</v>
      </c>
      <c r="AF761" s="112">
        <v>0</v>
      </c>
      <c r="AG761" s="113">
        <v>44</v>
      </c>
      <c r="AH761" s="113">
        <v>0</v>
      </c>
      <c r="AI761" s="113">
        <v>4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26</v>
      </c>
      <c r="D762" s="202">
        <v>0</v>
      </c>
      <c r="E762" s="117">
        <v>23</v>
      </c>
      <c r="F762" s="117">
        <v>0</v>
      </c>
      <c r="G762" s="117">
        <v>3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27</v>
      </c>
      <c r="R762" s="202">
        <v>0</v>
      </c>
      <c r="S762" s="117">
        <v>24</v>
      </c>
      <c r="T762" s="117">
        <v>0</v>
      </c>
      <c r="U762" s="117">
        <v>1</v>
      </c>
      <c r="V762" s="117">
        <v>2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53</v>
      </c>
      <c r="AF762" s="7">
        <v>0</v>
      </c>
      <c r="AG762" s="7">
        <v>47</v>
      </c>
      <c r="AH762" s="7">
        <v>0</v>
      </c>
      <c r="AI762" s="7">
        <v>4</v>
      </c>
      <c r="AJ762" s="7">
        <v>2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20</v>
      </c>
      <c r="D763" s="202">
        <v>0</v>
      </c>
      <c r="E763" s="117">
        <v>19</v>
      </c>
      <c r="F763" s="117">
        <v>0</v>
      </c>
      <c r="G763" s="117">
        <v>1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19</v>
      </c>
      <c r="R763" s="202">
        <v>0</v>
      </c>
      <c r="S763" s="117">
        <v>19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39</v>
      </c>
      <c r="AF763" s="7">
        <v>0</v>
      </c>
      <c r="AG763" s="7">
        <v>38</v>
      </c>
      <c r="AH763" s="7">
        <v>0</v>
      </c>
      <c r="AI763" s="7">
        <v>1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17</v>
      </c>
      <c r="D764" s="202">
        <v>0</v>
      </c>
      <c r="E764" s="117">
        <v>17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20</v>
      </c>
      <c r="R764" s="202">
        <v>0</v>
      </c>
      <c r="S764" s="117">
        <v>19</v>
      </c>
      <c r="T764" s="117">
        <v>0</v>
      </c>
      <c r="U764" s="117">
        <v>1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37</v>
      </c>
      <c r="AF764" s="7">
        <v>0</v>
      </c>
      <c r="AG764" s="7">
        <v>36</v>
      </c>
      <c r="AH764" s="7">
        <v>0</v>
      </c>
      <c r="AI764" s="7">
        <v>1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17</v>
      </c>
      <c r="D765" s="202">
        <v>0</v>
      </c>
      <c r="E765" s="117">
        <v>16</v>
      </c>
      <c r="F765" s="117">
        <v>0</v>
      </c>
      <c r="G765" s="117">
        <v>1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18</v>
      </c>
      <c r="R765" s="202">
        <v>1</v>
      </c>
      <c r="S765" s="117">
        <v>17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35</v>
      </c>
      <c r="AF765" s="7">
        <v>1</v>
      </c>
      <c r="AG765" s="7">
        <v>33</v>
      </c>
      <c r="AH765" s="7">
        <v>0</v>
      </c>
      <c r="AI765" s="7">
        <v>1</v>
      </c>
      <c r="AJ765" s="7">
        <v>0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10</v>
      </c>
      <c r="D766" s="202">
        <v>0</v>
      </c>
      <c r="E766" s="117">
        <v>8</v>
      </c>
      <c r="F766" s="117">
        <v>0</v>
      </c>
      <c r="G766" s="117">
        <v>2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22</v>
      </c>
      <c r="R766" s="202">
        <v>0</v>
      </c>
      <c r="S766" s="117">
        <v>21</v>
      </c>
      <c r="T766" s="117">
        <v>0</v>
      </c>
      <c r="U766" s="117">
        <v>1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32</v>
      </c>
      <c r="AF766" s="7">
        <v>0</v>
      </c>
      <c r="AG766" s="7">
        <v>29</v>
      </c>
      <c r="AH766" s="7">
        <v>0</v>
      </c>
      <c r="AI766" s="7">
        <v>3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14</v>
      </c>
      <c r="D767" s="202">
        <v>0</v>
      </c>
      <c r="E767" s="117">
        <v>14</v>
      </c>
      <c r="F767" s="117">
        <v>0</v>
      </c>
      <c r="G767" s="117">
        <v>0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18</v>
      </c>
      <c r="R767" s="202">
        <v>1</v>
      </c>
      <c r="S767" s="117">
        <v>15</v>
      </c>
      <c r="T767" s="117">
        <v>0</v>
      </c>
      <c r="U767" s="117">
        <v>2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32</v>
      </c>
      <c r="AF767" s="7">
        <v>1</v>
      </c>
      <c r="AG767" s="7">
        <v>29</v>
      </c>
      <c r="AH767" s="7">
        <v>0</v>
      </c>
      <c r="AI767" s="7">
        <v>2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13</v>
      </c>
      <c r="D768" s="202">
        <v>0</v>
      </c>
      <c r="E768" s="117">
        <v>13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15</v>
      </c>
      <c r="R768" s="202">
        <v>1</v>
      </c>
      <c r="S768" s="117">
        <v>14</v>
      </c>
      <c r="T768" s="117">
        <v>0</v>
      </c>
      <c r="U768" s="117">
        <v>0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28</v>
      </c>
      <c r="AF768" s="7">
        <v>1</v>
      </c>
      <c r="AG768" s="7">
        <v>27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12</v>
      </c>
      <c r="D769" s="202">
        <v>0</v>
      </c>
      <c r="E769" s="117">
        <v>12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8</v>
      </c>
      <c r="R769" s="202">
        <v>0</v>
      </c>
      <c r="S769" s="117">
        <v>8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20</v>
      </c>
      <c r="AF769" s="7">
        <v>0</v>
      </c>
      <c r="AG769" s="7">
        <v>20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12</v>
      </c>
      <c r="D770" s="202">
        <v>0</v>
      </c>
      <c r="E770" s="117">
        <v>12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11</v>
      </c>
      <c r="R770" s="202">
        <v>0</v>
      </c>
      <c r="S770" s="117">
        <v>11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23</v>
      </c>
      <c r="AF770" s="7">
        <v>0</v>
      </c>
      <c r="AG770" s="7">
        <v>23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9</v>
      </c>
      <c r="D771" s="202">
        <v>0</v>
      </c>
      <c r="E771" s="117">
        <v>9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7</v>
      </c>
      <c r="R771" s="202">
        <v>0</v>
      </c>
      <c r="S771" s="117">
        <v>6</v>
      </c>
      <c r="T771" s="117">
        <v>0</v>
      </c>
      <c r="U771" s="117">
        <v>1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16</v>
      </c>
      <c r="AF771" s="7">
        <v>0</v>
      </c>
      <c r="AG771" s="7">
        <v>15</v>
      </c>
      <c r="AH771" s="7">
        <v>0</v>
      </c>
      <c r="AI771" s="7">
        <v>1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8</v>
      </c>
      <c r="D772" s="202">
        <v>0</v>
      </c>
      <c r="E772" s="117">
        <v>8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5</v>
      </c>
      <c r="R772" s="202">
        <v>0</v>
      </c>
      <c r="S772" s="117">
        <v>5</v>
      </c>
      <c r="T772" s="117">
        <v>0</v>
      </c>
      <c r="U772" s="117">
        <v>0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13</v>
      </c>
      <c r="AF772" s="7">
        <v>0</v>
      </c>
      <c r="AG772" s="7">
        <v>13</v>
      </c>
      <c r="AH772" s="7">
        <v>0</v>
      </c>
      <c r="AI772" s="7">
        <v>0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7</v>
      </c>
      <c r="D773" s="202">
        <v>0</v>
      </c>
      <c r="E773" s="117">
        <v>7</v>
      </c>
      <c r="F773" s="117">
        <v>0</v>
      </c>
      <c r="G773" s="117">
        <v>0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11</v>
      </c>
      <c r="R773" s="202">
        <v>0</v>
      </c>
      <c r="S773" s="117">
        <v>11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18</v>
      </c>
      <c r="AF773" s="7">
        <v>0</v>
      </c>
      <c r="AG773" s="7">
        <v>18</v>
      </c>
      <c r="AH773" s="7">
        <v>0</v>
      </c>
      <c r="AI773" s="7">
        <v>0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5</v>
      </c>
      <c r="D774" s="202">
        <v>0</v>
      </c>
      <c r="E774" s="117">
        <v>5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8</v>
      </c>
      <c r="R774" s="202">
        <v>0</v>
      </c>
      <c r="S774" s="117">
        <v>8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13</v>
      </c>
      <c r="AF774" s="7">
        <v>0</v>
      </c>
      <c r="AG774" s="7">
        <v>13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6</v>
      </c>
      <c r="D775" s="202">
        <v>0</v>
      </c>
      <c r="E775" s="117">
        <v>6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6</v>
      </c>
      <c r="R775" s="202">
        <v>0</v>
      </c>
      <c r="S775" s="117">
        <v>6</v>
      </c>
      <c r="T775" s="117">
        <v>0</v>
      </c>
      <c r="U775" s="117">
        <v>0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12</v>
      </c>
      <c r="AF775" s="7">
        <v>0</v>
      </c>
      <c r="AG775" s="7">
        <v>12</v>
      </c>
      <c r="AH775" s="7">
        <v>0</v>
      </c>
      <c r="AI775" s="7">
        <v>0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5</v>
      </c>
      <c r="D776" s="202">
        <v>0</v>
      </c>
      <c r="E776" s="117">
        <v>4</v>
      </c>
      <c r="F776" s="117">
        <v>0</v>
      </c>
      <c r="G776" s="117">
        <v>1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4</v>
      </c>
      <c r="R776" s="202">
        <v>0</v>
      </c>
      <c r="S776" s="117">
        <v>4</v>
      </c>
      <c r="T776" s="117">
        <v>0</v>
      </c>
      <c r="U776" s="117">
        <v>0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9</v>
      </c>
      <c r="AF776" s="7">
        <v>0</v>
      </c>
      <c r="AG776" s="7">
        <v>8</v>
      </c>
      <c r="AH776" s="7">
        <v>0</v>
      </c>
      <c r="AI776" s="7">
        <v>1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2</v>
      </c>
      <c r="D777" s="202">
        <v>0</v>
      </c>
      <c r="E777" s="117">
        <v>2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7</v>
      </c>
      <c r="R777" s="202">
        <v>0</v>
      </c>
      <c r="S777" s="117">
        <v>7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9</v>
      </c>
      <c r="AF777" s="7">
        <v>0</v>
      </c>
      <c r="AG777" s="7">
        <v>9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5</v>
      </c>
      <c r="D778" s="202">
        <v>0</v>
      </c>
      <c r="E778" s="117">
        <v>5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4</v>
      </c>
      <c r="R778" s="202">
        <v>0</v>
      </c>
      <c r="S778" s="117">
        <v>4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9</v>
      </c>
      <c r="AF778" s="7">
        <v>0</v>
      </c>
      <c r="AG778" s="7">
        <v>9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3</v>
      </c>
      <c r="D779" s="202">
        <v>0</v>
      </c>
      <c r="E779" s="117">
        <v>3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6</v>
      </c>
      <c r="R779" s="202">
        <v>0</v>
      </c>
      <c r="S779" s="117">
        <v>6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9</v>
      </c>
      <c r="AF779" s="7">
        <v>0</v>
      </c>
      <c r="AG779" s="7">
        <v>9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4</v>
      </c>
      <c r="D780" s="202">
        <v>0</v>
      </c>
      <c r="E780" s="117">
        <v>4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6</v>
      </c>
      <c r="R780" s="202">
        <v>0</v>
      </c>
      <c r="S780" s="117">
        <v>6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10</v>
      </c>
      <c r="AF780" s="7">
        <v>0</v>
      </c>
      <c r="AG780" s="7">
        <v>10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9</v>
      </c>
      <c r="D781" s="202">
        <v>0</v>
      </c>
      <c r="E781" s="117">
        <v>9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8</v>
      </c>
      <c r="R781" s="202">
        <v>0</v>
      </c>
      <c r="S781" s="117">
        <v>8</v>
      </c>
      <c r="T781" s="117">
        <v>0</v>
      </c>
      <c r="U781" s="117">
        <v>0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17</v>
      </c>
      <c r="AF781" s="7">
        <v>0</v>
      </c>
      <c r="AG781" s="7">
        <v>17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7</v>
      </c>
      <c r="D782" s="202">
        <v>0</v>
      </c>
      <c r="E782" s="117">
        <v>7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4</v>
      </c>
      <c r="R782" s="202">
        <v>0</v>
      </c>
      <c r="S782" s="117">
        <v>4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11</v>
      </c>
      <c r="AF782" s="7">
        <v>0</v>
      </c>
      <c r="AG782" s="7">
        <v>11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6</v>
      </c>
      <c r="D783" s="202">
        <v>0</v>
      </c>
      <c r="E783" s="117">
        <v>6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8</v>
      </c>
      <c r="R783" s="202">
        <v>0</v>
      </c>
      <c r="S783" s="117">
        <v>8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14</v>
      </c>
      <c r="AF783" s="7">
        <v>0</v>
      </c>
      <c r="AG783" s="7">
        <v>14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8</v>
      </c>
      <c r="D784" s="202">
        <v>0</v>
      </c>
      <c r="E784" s="117">
        <v>8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6</v>
      </c>
      <c r="R784" s="202">
        <v>0</v>
      </c>
      <c r="S784" s="117">
        <v>6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14</v>
      </c>
      <c r="AF784" s="7">
        <v>0</v>
      </c>
      <c r="AG784" s="7">
        <v>14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3</v>
      </c>
      <c r="D785" s="202">
        <v>0</v>
      </c>
      <c r="E785" s="117">
        <v>3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3</v>
      </c>
      <c r="R785" s="202">
        <v>0</v>
      </c>
      <c r="S785" s="117">
        <v>3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6</v>
      </c>
      <c r="AF785" s="117">
        <v>0</v>
      </c>
      <c r="AG785" s="7">
        <v>6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11</v>
      </c>
      <c r="D786" s="202">
        <v>1</v>
      </c>
      <c r="E786" s="117">
        <v>8</v>
      </c>
      <c r="F786" s="117">
        <v>0</v>
      </c>
      <c r="G786" s="117">
        <v>2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2</v>
      </c>
      <c r="R786" s="202">
        <v>0</v>
      </c>
      <c r="S786" s="117">
        <v>2</v>
      </c>
      <c r="T786" s="117">
        <v>0</v>
      </c>
      <c r="U786" s="117">
        <v>0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13</v>
      </c>
      <c r="AF786" s="7">
        <v>1</v>
      </c>
      <c r="AG786" s="7">
        <v>10</v>
      </c>
      <c r="AH786" s="7">
        <v>0</v>
      </c>
      <c r="AI786" s="7">
        <v>2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11</v>
      </c>
      <c r="D787" s="202">
        <v>0</v>
      </c>
      <c r="E787" s="117">
        <v>11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6</v>
      </c>
      <c r="R787" s="202">
        <v>0</v>
      </c>
      <c r="S787" s="117">
        <v>6</v>
      </c>
      <c r="T787" s="117">
        <v>0</v>
      </c>
      <c r="U787" s="117">
        <v>0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17</v>
      </c>
      <c r="AF787" s="7">
        <v>0</v>
      </c>
      <c r="AG787" s="7">
        <v>17</v>
      </c>
      <c r="AH787" s="7">
        <v>0</v>
      </c>
      <c r="AI787" s="7">
        <v>0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16</v>
      </c>
      <c r="D788" s="202">
        <v>0</v>
      </c>
      <c r="E788" s="117">
        <v>14</v>
      </c>
      <c r="F788" s="117">
        <v>0</v>
      </c>
      <c r="G788" s="117">
        <v>2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15</v>
      </c>
      <c r="R788" s="202">
        <v>0</v>
      </c>
      <c r="S788" s="117">
        <v>15</v>
      </c>
      <c r="T788" s="117">
        <v>0</v>
      </c>
      <c r="U788" s="117">
        <v>0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31</v>
      </c>
      <c r="AF788" s="7">
        <v>0</v>
      </c>
      <c r="AG788" s="7">
        <v>29</v>
      </c>
      <c r="AH788" s="7">
        <v>0</v>
      </c>
      <c r="AI788" s="7">
        <v>2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18</v>
      </c>
      <c r="D789" s="202">
        <v>0</v>
      </c>
      <c r="E789" s="117">
        <v>18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203">
        <v>0</v>
      </c>
      <c r="Q789" s="115">
        <v>12</v>
      </c>
      <c r="R789" s="202">
        <v>0</v>
      </c>
      <c r="S789" s="117">
        <v>11</v>
      </c>
      <c r="T789" s="117">
        <v>0</v>
      </c>
      <c r="U789" s="117">
        <v>0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1</v>
      </c>
      <c r="AB789" s="117">
        <v>0</v>
      </c>
      <c r="AC789" s="203">
        <v>0</v>
      </c>
      <c r="AE789" s="115">
        <v>30</v>
      </c>
      <c r="AF789" s="7">
        <v>0</v>
      </c>
      <c r="AG789" s="7">
        <v>29</v>
      </c>
      <c r="AH789" s="7">
        <v>0</v>
      </c>
      <c r="AI789" s="7">
        <v>0</v>
      </c>
      <c r="AJ789" s="7">
        <v>0</v>
      </c>
      <c r="AK789" s="7">
        <v>0</v>
      </c>
      <c r="AL789" s="7">
        <v>0</v>
      </c>
      <c r="AM789" s="7">
        <v>0</v>
      </c>
      <c r="AN789" s="7">
        <v>0</v>
      </c>
      <c r="AO789" s="7">
        <v>1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15</v>
      </c>
      <c r="D790" s="202">
        <v>0</v>
      </c>
      <c r="E790" s="117">
        <v>14</v>
      </c>
      <c r="F790" s="117">
        <v>0</v>
      </c>
      <c r="G790" s="117">
        <v>1</v>
      </c>
      <c r="H790" s="117">
        <v>0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7</v>
      </c>
      <c r="R790" s="202">
        <v>0</v>
      </c>
      <c r="S790" s="117">
        <v>7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22</v>
      </c>
      <c r="AF790" s="7">
        <v>0</v>
      </c>
      <c r="AG790" s="7">
        <v>21</v>
      </c>
      <c r="AH790" s="7">
        <v>0</v>
      </c>
      <c r="AI790" s="7">
        <v>1</v>
      </c>
      <c r="AJ790" s="7">
        <v>0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23</v>
      </c>
      <c r="D791" s="202">
        <v>0</v>
      </c>
      <c r="E791" s="117">
        <v>23</v>
      </c>
      <c r="F791" s="117">
        <v>0</v>
      </c>
      <c r="G791" s="117">
        <v>0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9</v>
      </c>
      <c r="R791" s="202">
        <v>0</v>
      </c>
      <c r="S791" s="117">
        <v>9</v>
      </c>
      <c r="T791" s="117">
        <v>0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32</v>
      </c>
      <c r="AF791" s="7">
        <v>0</v>
      </c>
      <c r="AG791" s="7">
        <v>32</v>
      </c>
      <c r="AH791" s="7">
        <v>0</v>
      </c>
      <c r="AI791" s="7">
        <v>0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31</v>
      </c>
      <c r="D792" s="202">
        <v>0</v>
      </c>
      <c r="E792" s="117">
        <v>30</v>
      </c>
      <c r="F792" s="117">
        <v>0</v>
      </c>
      <c r="G792" s="117">
        <v>1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16</v>
      </c>
      <c r="R792" s="202">
        <v>1</v>
      </c>
      <c r="S792" s="117">
        <v>14</v>
      </c>
      <c r="T792" s="117">
        <v>0</v>
      </c>
      <c r="U792" s="117">
        <v>1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47</v>
      </c>
      <c r="AF792" s="7">
        <v>1</v>
      </c>
      <c r="AG792" s="7">
        <v>44</v>
      </c>
      <c r="AH792" s="7">
        <v>0</v>
      </c>
      <c r="AI792" s="7">
        <v>2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24</v>
      </c>
      <c r="D793" s="202">
        <v>0</v>
      </c>
      <c r="E793" s="117">
        <v>23</v>
      </c>
      <c r="F793" s="117">
        <v>0</v>
      </c>
      <c r="G793" s="117">
        <v>1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14</v>
      </c>
      <c r="R793" s="202">
        <v>0</v>
      </c>
      <c r="S793" s="117">
        <v>13</v>
      </c>
      <c r="T793" s="117">
        <v>0</v>
      </c>
      <c r="U793" s="117">
        <v>1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38</v>
      </c>
      <c r="AF793" s="7">
        <v>0</v>
      </c>
      <c r="AG793" s="7">
        <v>36</v>
      </c>
      <c r="AH793" s="7">
        <v>0</v>
      </c>
      <c r="AI793" s="7">
        <v>2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25</v>
      </c>
      <c r="D794" s="202">
        <v>0</v>
      </c>
      <c r="E794" s="117">
        <v>25</v>
      </c>
      <c r="F794" s="117">
        <v>0</v>
      </c>
      <c r="G794" s="117">
        <v>0</v>
      </c>
      <c r="H794" s="117">
        <v>0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13</v>
      </c>
      <c r="R794" s="202">
        <v>0</v>
      </c>
      <c r="S794" s="117">
        <v>13</v>
      </c>
      <c r="T794" s="117">
        <v>0</v>
      </c>
      <c r="U794" s="117">
        <v>0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38</v>
      </c>
      <c r="AF794" s="7">
        <v>0</v>
      </c>
      <c r="AG794" s="7">
        <v>38</v>
      </c>
      <c r="AH794" s="7">
        <v>0</v>
      </c>
      <c r="AI794" s="7">
        <v>0</v>
      </c>
      <c r="AJ794" s="7">
        <v>0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36</v>
      </c>
      <c r="D795" s="202">
        <v>0</v>
      </c>
      <c r="E795" s="117">
        <v>35</v>
      </c>
      <c r="F795" s="117">
        <v>0</v>
      </c>
      <c r="G795" s="117">
        <v>1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13</v>
      </c>
      <c r="R795" s="202">
        <v>0</v>
      </c>
      <c r="S795" s="117">
        <v>13</v>
      </c>
      <c r="T795" s="117">
        <v>0</v>
      </c>
      <c r="U795" s="117">
        <v>0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49</v>
      </c>
      <c r="AF795" s="7">
        <v>0</v>
      </c>
      <c r="AG795" s="7">
        <v>48</v>
      </c>
      <c r="AH795" s="7">
        <v>0</v>
      </c>
      <c r="AI795" s="7">
        <v>1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37</v>
      </c>
      <c r="D796" s="202">
        <v>0</v>
      </c>
      <c r="E796" s="117">
        <v>37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20</v>
      </c>
      <c r="R796" s="202">
        <v>0</v>
      </c>
      <c r="S796" s="117">
        <v>19</v>
      </c>
      <c r="T796" s="117">
        <v>0</v>
      </c>
      <c r="U796" s="117">
        <v>1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57</v>
      </c>
      <c r="AF796" s="7">
        <v>0</v>
      </c>
      <c r="AG796" s="7">
        <v>56</v>
      </c>
      <c r="AH796" s="7">
        <v>0</v>
      </c>
      <c r="AI796" s="7">
        <v>1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45</v>
      </c>
      <c r="D797" s="202">
        <v>2</v>
      </c>
      <c r="E797" s="117">
        <v>40</v>
      </c>
      <c r="F797" s="117">
        <v>0</v>
      </c>
      <c r="G797" s="117">
        <v>3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21</v>
      </c>
      <c r="R797" s="202">
        <v>0</v>
      </c>
      <c r="S797" s="117">
        <v>21</v>
      </c>
      <c r="T797" s="117">
        <v>0</v>
      </c>
      <c r="U797" s="117">
        <v>0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66</v>
      </c>
      <c r="AF797" s="7">
        <v>2</v>
      </c>
      <c r="AG797" s="7">
        <v>61</v>
      </c>
      <c r="AH797" s="7">
        <v>0</v>
      </c>
      <c r="AI797" s="7">
        <v>3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64</v>
      </c>
      <c r="D798" s="202">
        <v>0</v>
      </c>
      <c r="E798" s="117">
        <v>61</v>
      </c>
      <c r="F798" s="117">
        <v>0</v>
      </c>
      <c r="G798" s="117">
        <v>2</v>
      </c>
      <c r="H798" s="117">
        <v>1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31</v>
      </c>
      <c r="R798" s="202">
        <v>0</v>
      </c>
      <c r="S798" s="117">
        <v>30</v>
      </c>
      <c r="T798" s="117">
        <v>0</v>
      </c>
      <c r="U798" s="117">
        <v>1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95</v>
      </c>
      <c r="AF798" s="7">
        <v>0</v>
      </c>
      <c r="AG798" s="7">
        <v>91</v>
      </c>
      <c r="AH798" s="7">
        <v>0</v>
      </c>
      <c r="AI798" s="7">
        <v>3</v>
      </c>
      <c r="AJ798" s="7">
        <v>1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69</v>
      </c>
      <c r="D799" s="202">
        <v>1</v>
      </c>
      <c r="E799" s="117">
        <v>62</v>
      </c>
      <c r="F799" s="117">
        <v>0</v>
      </c>
      <c r="G799" s="117">
        <v>6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39</v>
      </c>
      <c r="R799" s="202">
        <v>1</v>
      </c>
      <c r="S799" s="117">
        <v>36</v>
      </c>
      <c r="T799" s="117">
        <v>0</v>
      </c>
      <c r="U799" s="117">
        <v>2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108</v>
      </c>
      <c r="AF799" s="7">
        <v>2</v>
      </c>
      <c r="AG799" s="7">
        <v>98</v>
      </c>
      <c r="AH799" s="7">
        <v>0</v>
      </c>
      <c r="AI799" s="7">
        <v>8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61</v>
      </c>
      <c r="D800" s="202">
        <v>0</v>
      </c>
      <c r="E800" s="117">
        <v>59</v>
      </c>
      <c r="F800" s="117">
        <v>0</v>
      </c>
      <c r="G800" s="117">
        <v>1</v>
      </c>
      <c r="H800" s="117">
        <v>1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32</v>
      </c>
      <c r="R800" s="202">
        <v>0</v>
      </c>
      <c r="S800" s="117">
        <v>30</v>
      </c>
      <c r="T800" s="117">
        <v>0</v>
      </c>
      <c r="U800" s="117">
        <v>2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93</v>
      </c>
      <c r="AF800" s="7">
        <v>0</v>
      </c>
      <c r="AG800" s="7">
        <v>89</v>
      </c>
      <c r="AH800" s="7">
        <v>0</v>
      </c>
      <c r="AI800" s="7">
        <v>3</v>
      </c>
      <c r="AJ800" s="7">
        <v>1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56</v>
      </c>
      <c r="D801" s="202">
        <v>0</v>
      </c>
      <c r="E801" s="117">
        <v>56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46</v>
      </c>
      <c r="R801" s="202">
        <v>0</v>
      </c>
      <c r="S801" s="117">
        <v>45</v>
      </c>
      <c r="T801" s="117">
        <v>1</v>
      </c>
      <c r="U801" s="117">
        <v>0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102</v>
      </c>
      <c r="AF801" s="7">
        <v>0</v>
      </c>
      <c r="AG801" s="7">
        <v>101</v>
      </c>
      <c r="AH801" s="7">
        <v>1</v>
      </c>
      <c r="AI801" s="7">
        <v>0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76</v>
      </c>
      <c r="D802" s="202">
        <v>0</v>
      </c>
      <c r="E802" s="117">
        <v>75</v>
      </c>
      <c r="F802" s="117">
        <v>0</v>
      </c>
      <c r="G802" s="117">
        <v>1</v>
      </c>
      <c r="H802" s="117">
        <v>0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57</v>
      </c>
      <c r="R802" s="202">
        <v>1</v>
      </c>
      <c r="S802" s="117">
        <v>54</v>
      </c>
      <c r="T802" s="117">
        <v>0</v>
      </c>
      <c r="U802" s="117">
        <v>2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133</v>
      </c>
      <c r="AF802" s="7">
        <v>1</v>
      </c>
      <c r="AG802" s="7">
        <v>129</v>
      </c>
      <c r="AH802" s="7">
        <v>0</v>
      </c>
      <c r="AI802" s="7">
        <v>3</v>
      </c>
      <c r="AJ802" s="7">
        <v>0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59</v>
      </c>
      <c r="D803" s="202">
        <v>0</v>
      </c>
      <c r="E803" s="117">
        <v>57</v>
      </c>
      <c r="F803" s="117">
        <v>1</v>
      </c>
      <c r="G803" s="117">
        <v>1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33</v>
      </c>
      <c r="R803" s="202">
        <v>0</v>
      </c>
      <c r="S803" s="117">
        <v>32</v>
      </c>
      <c r="T803" s="117">
        <v>0</v>
      </c>
      <c r="U803" s="117">
        <v>1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92</v>
      </c>
      <c r="AF803" s="7">
        <v>0</v>
      </c>
      <c r="AG803" s="7">
        <v>89</v>
      </c>
      <c r="AH803" s="7">
        <v>1</v>
      </c>
      <c r="AI803" s="7">
        <v>2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72</v>
      </c>
      <c r="D804" s="202">
        <v>0</v>
      </c>
      <c r="E804" s="117">
        <v>70</v>
      </c>
      <c r="F804" s="117">
        <v>0</v>
      </c>
      <c r="G804" s="117">
        <v>2</v>
      </c>
      <c r="H804" s="117">
        <v>0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52</v>
      </c>
      <c r="R804" s="202">
        <v>0</v>
      </c>
      <c r="S804" s="117">
        <v>50</v>
      </c>
      <c r="T804" s="117">
        <v>0</v>
      </c>
      <c r="U804" s="117">
        <v>2</v>
      </c>
      <c r="V804" s="117">
        <v>0</v>
      </c>
      <c r="W804" s="117">
        <v>0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124</v>
      </c>
      <c r="AF804" s="7">
        <v>0</v>
      </c>
      <c r="AG804" s="7">
        <v>120</v>
      </c>
      <c r="AH804" s="7">
        <v>0</v>
      </c>
      <c r="AI804" s="7">
        <v>4</v>
      </c>
      <c r="AJ804" s="7">
        <v>0</v>
      </c>
      <c r="AK804" s="7">
        <v>0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71</v>
      </c>
      <c r="D805" s="202">
        <v>1</v>
      </c>
      <c r="E805" s="117">
        <v>70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60</v>
      </c>
      <c r="R805" s="202">
        <v>1</v>
      </c>
      <c r="S805" s="117">
        <v>59</v>
      </c>
      <c r="T805" s="117">
        <v>0</v>
      </c>
      <c r="U805" s="117">
        <v>0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131</v>
      </c>
      <c r="AF805" s="7">
        <v>2</v>
      </c>
      <c r="AG805" s="7">
        <v>129</v>
      </c>
      <c r="AH805" s="7">
        <v>0</v>
      </c>
      <c r="AI805" s="7">
        <v>0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70</v>
      </c>
      <c r="D806" s="202">
        <v>0</v>
      </c>
      <c r="E806" s="117">
        <v>68</v>
      </c>
      <c r="F806" s="117">
        <v>0</v>
      </c>
      <c r="G806" s="117">
        <v>2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59</v>
      </c>
      <c r="R806" s="202">
        <v>1</v>
      </c>
      <c r="S806" s="117">
        <v>57</v>
      </c>
      <c r="T806" s="117">
        <v>0</v>
      </c>
      <c r="U806" s="117">
        <v>1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129</v>
      </c>
      <c r="AF806" s="7">
        <v>1</v>
      </c>
      <c r="AG806" s="7">
        <v>125</v>
      </c>
      <c r="AH806" s="7">
        <v>0</v>
      </c>
      <c r="AI806" s="7">
        <v>3</v>
      </c>
      <c r="AJ806" s="7">
        <v>0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91</v>
      </c>
      <c r="D807" s="202">
        <v>0</v>
      </c>
      <c r="E807" s="117">
        <v>86</v>
      </c>
      <c r="F807" s="117">
        <v>1</v>
      </c>
      <c r="G807" s="117">
        <v>3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1</v>
      </c>
      <c r="N807" s="117">
        <v>0</v>
      </c>
      <c r="O807" s="203">
        <v>0</v>
      </c>
      <c r="Q807" s="115">
        <v>56</v>
      </c>
      <c r="R807" s="202">
        <v>0</v>
      </c>
      <c r="S807" s="117">
        <v>55</v>
      </c>
      <c r="T807" s="117">
        <v>0</v>
      </c>
      <c r="U807" s="117">
        <v>1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147</v>
      </c>
      <c r="AF807" s="7">
        <v>0</v>
      </c>
      <c r="AG807" s="7">
        <v>141</v>
      </c>
      <c r="AH807" s="7">
        <v>1</v>
      </c>
      <c r="AI807" s="7">
        <v>4</v>
      </c>
      <c r="AJ807" s="7">
        <v>0</v>
      </c>
      <c r="AK807" s="7">
        <v>0</v>
      </c>
      <c r="AL807" s="7">
        <v>0</v>
      </c>
      <c r="AM807" s="7">
        <v>0</v>
      </c>
      <c r="AN807" s="7">
        <v>0</v>
      </c>
      <c r="AO807" s="7">
        <v>1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84</v>
      </c>
      <c r="D808" s="202">
        <v>2</v>
      </c>
      <c r="E808" s="117">
        <v>81</v>
      </c>
      <c r="F808" s="117">
        <v>0</v>
      </c>
      <c r="G808" s="117">
        <v>1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68</v>
      </c>
      <c r="R808" s="202">
        <v>0</v>
      </c>
      <c r="S808" s="117">
        <v>68</v>
      </c>
      <c r="T808" s="117">
        <v>0</v>
      </c>
      <c r="U808" s="117">
        <v>0</v>
      </c>
      <c r="V808" s="117">
        <v>0</v>
      </c>
      <c r="W808" s="117">
        <v>0</v>
      </c>
      <c r="X808" s="117">
        <v>0</v>
      </c>
      <c r="Y808" s="117">
        <v>0</v>
      </c>
      <c r="Z808" s="117">
        <v>0</v>
      </c>
      <c r="AA808" s="117">
        <v>0</v>
      </c>
      <c r="AB808" s="117">
        <v>0</v>
      </c>
      <c r="AC808" s="203">
        <v>0</v>
      </c>
      <c r="AE808" s="115">
        <v>152</v>
      </c>
      <c r="AF808" s="7">
        <v>2</v>
      </c>
      <c r="AG808" s="7">
        <v>149</v>
      </c>
      <c r="AH808" s="7">
        <v>0</v>
      </c>
      <c r="AI808" s="7">
        <v>1</v>
      </c>
      <c r="AJ808" s="7">
        <v>0</v>
      </c>
      <c r="AK808" s="7">
        <v>0</v>
      </c>
      <c r="AL808" s="7">
        <v>0</v>
      </c>
      <c r="AM808" s="7">
        <v>0</v>
      </c>
      <c r="AN808" s="7">
        <v>0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98</v>
      </c>
      <c r="D809" s="202">
        <v>1</v>
      </c>
      <c r="E809" s="117">
        <v>96</v>
      </c>
      <c r="F809" s="117">
        <v>0</v>
      </c>
      <c r="G809" s="117">
        <v>1</v>
      </c>
      <c r="H809" s="117">
        <v>0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55</v>
      </c>
      <c r="R809" s="202">
        <v>0</v>
      </c>
      <c r="S809" s="117">
        <v>52</v>
      </c>
      <c r="T809" s="117">
        <v>1</v>
      </c>
      <c r="U809" s="117">
        <v>2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153</v>
      </c>
      <c r="AF809" s="117">
        <v>1</v>
      </c>
      <c r="AG809" s="7">
        <v>148</v>
      </c>
      <c r="AH809" s="7">
        <v>1</v>
      </c>
      <c r="AI809" s="7">
        <v>3</v>
      </c>
      <c r="AJ809" s="7">
        <v>0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98</v>
      </c>
      <c r="D810" s="202">
        <v>0</v>
      </c>
      <c r="E810" s="117">
        <v>95</v>
      </c>
      <c r="F810" s="117">
        <v>0</v>
      </c>
      <c r="G810" s="117">
        <v>2</v>
      </c>
      <c r="H810" s="117">
        <v>1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67</v>
      </c>
      <c r="R810" s="202">
        <v>0</v>
      </c>
      <c r="S810" s="117">
        <v>65</v>
      </c>
      <c r="T810" s="117">
        <v>1</v>
      </c>
      <c r="U810" s="117">
        <v>1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165</v>
      </c>
      <c r="AF810" s="7">
        <v>0</v>
      </c>
      <c r="AG810" s="7">
        <v>160</v>
      </c>
      <c r="AH810" s="7">
        <v>1</v>
      </c>
      <c r="AI810" s="7">
        <v>3</v>
      </c>
      <c r="AJ810" s="7">
        <v>1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94</v>
      </c>
      <c r="D811" s="202">
        <v>1</v>
      </c>
      <c r="E811" s="117">
        <v>80</v>
      </c>
      <c r="F811" s="117">
        <v>0</v>
      </c>
      <c r="G811" s="117">
        <v>1</v>
      </c>
      <c r="H811" s="117">
        <v>12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80</v>
      </c>
      <c r="R811" s="202">
        <v>2</v>
      </c>
      <c r="S811" s="117">
        <v>75</v>
      </c>
      <c r="T811" s="117">
        <v>1</v>
      </c>
      <c r="U811" s="117">
        <v>1</v>
      </c>
      <c r="V811" s="117">
        <v>0</v>
      </c>
      <c r="W811" s="117">
        <v>1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174</v>
      </c>
      <c r="AF811" s="7">
        <v>3</v>
      </c>
      <c r="AG811" s="7">
        <v>155</v>
      </c>
      <c r="AH811" s="7">
        <v>1</v>
      </c>
      <c r="AI811" s="7">
        <v>2</v>
      </c>
      <c r="AJ811" s="7">
        <v>12</v>
      </c>
      <c r="AK811" s="7">
        <v>1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109</v>
      </c>
      <c r="D812" s="202">
        <v>1</v>
      </c>
      <c r="E812" s="117">
        <v>98</v>
      </c>
      <c r="F812" s="117">
        <v>0</v>
      </c>
      <c r="G812" s="117">
        <v>0</v>
      </c>
      <c r="H812" s="117">
        <v>9</v>
      </c>
      <c r="I812" s="117">
        <v>1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82</v>
      </c>
      <c r="R812" s="202">
        <v>0</v>
      </c>
      <c r="S812" s="117">
        <v>79</v>
      </c>
      <c r="T812" s="117">
        <v>0</v>
      </c>
      <c r="U812" s="117">
        <v>3</v>
      </c>
      <c r="V812" s="117">
        <v>0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191</v>
      </c>
      <c r="AF812" s="7">
        <v>1</v>
      </c>
      <c r="AG812" s="7">
        <v>177</v>
      </c>
      <c r="AH812" s="7">
        <v>0</v>
      </c>
      <c r="AI812" s="7">
        <v>3</v>
      </c>
      <c r="AJ812" s="7">
        <v>9</v>
      </c>
      <c r="AK812" s="7">
        <v>1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98</v>
      </c>
      <c r="D813" s="202">
        <v>0</v>
      </c>
      <c r="E813" s="117">
        <v>96</v>
      </c>
      <c r="F813" s="117">
        <v>0</v>
      </c>
      <c r="G813" s="117">
        <v>1</v>
      </c>
      <c r="H813" s="117">
        <v>1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110</v>
      </c>
      <c r="R813" s="202">
        <v>0</v>
      </c>
      <c r="S813" s="117">
        <v>107</v>
      </c>
      <c r="T813" s="117">
        <v>0</v>
      </c>
      <c r="U813" s="117">
        <v>2</v>
      </c>
      <c r="V813" s="117">
        <v>0</v>
      </c>
      <c r="W813" s="117">
        <v>1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208</v>
      </c>
      <c r="AF813" s="7">
        <v>0</v>
      </c>
      <c r="AG813" s="7">
        <v>203</v>
      </c>
      <c r="AH813" s="7">
        <v>0</v>
      </c>
      <c r="AI813" s="7">
        <v>3</v>
      </c>
      <c r="AJ813" s="7">
        <v>1</v>
      </c>
      <c r="AK813" s="7">
        <v>1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115</v>
      </c>
      <c r="D814" s="202">
        <v>0</v>
      </c>
      <c r="E814" s="117">
        <v>113</v>
      </c>
      <c r="F814" s="117">
        <v>0</v>
      </c>
      <c r="G814" s="117">
        <v>1</v>
      </c>
      <c r="H814" s="117">
        <v>1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122</v>
      </c>
      <c r="R814" s="202">
        <v>2</v>
      </c>
      <c r="S814" s="117">
        <v>115</v>
      </c>
      <c r="T814" s="117">
        <v>2</v>
      </c>
      <c r="U814" s="117">
        <v>3</v>
      </c>
      <c r="V814" s="117">
        <v>0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237</v>
      </c>
      <c r="AF814" s="7">
        <v>2</v>
      </c>
      <c r="AG814" s="7">
        <v>228</v>
      </c>
      <c r="AH814" s="7">
        <v>2</v>
      </c>
      <c r="AI814" s="7">
        <v>4</v>
      </c>
      <c r="AJ814" s="7">
        <v>1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137</v>
      </c>
      <c r="D815" s="202">
        <v>0</v>
      </c>
      <c r="E815" s="117">
        <v>133</v>
      </c>
      <c r="F815" s="117">
        <v>0</v>
      </c>
      <c r="G815" s="117">
        <v>3</v>
      </c>
      <c r="H815" s="117">
        <v>1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86</v>
      </c>
      <c r="R815" s="202">
        <v>1</v>
      </c>
      <c r="S815" s="117">
        <v>84</v>
      </c>
      <c r="T815" s="117">
        <v>0</v>
      </c>
      <c r="U815" s="117">
        <v>1</v>
      </c>
      <c r="V815" s="117">
        <v>0</v>
      </c>
      <c r="W815" s="117">
        <v>0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223</v>
      </c>
      <c r="AF815" s="7">
        <v>1</v>
      </c>
      <c r="AG815" s="7">
        <v>217</v>
      </c>
      <c r="AH815" s="7">
        <v>0</v>
      </c>
      <c r="AI815" s="7">
        <v>4</v>
      </c>
      <c r="AJ815" s="7">
        <v>1</v>
      </c>
      <c r="AK815" s="7">
        <v>0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105</v>
      </c>
      <c r="D816" s="202">
        <v>0</v>
      </c>
      <c r="E816" s="117">
        <v>103</v>
      </c>
      <c r="F816" s="117">
        <v>0</v>
      </c>
      <c r="G816" s="117">
        <v>2</v>
      </c>
      <c r="H816" s="117">
        <v>0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75</v>
      </c>
      <c r="R816" s="202">
        <v>1</v>
      </c>
      <c r="S816" s="117">
        <v>73</v>
      </c>
      <c r="T816" s="117">
        <v>0</v>
      </c>
      <c r="U816" s="117">
        <v>1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0</v>
      </c>
      <c r="AB816" s="117">
        <v>0</v>
      </c>
      <c r="AC816" s="203">
        <v>0</v>
      </c>
      <c r="AE816" s="115">
        <v>180</v>
      </c>
      <c r="AF816" s="7">
        <v>1</v>
      </c>
      <c r="AG816" s="7">
        <v>176</v>
      </c>
      <c r="AH816" s="7">
        <v>0</v>
      </c>
      <c r="AI816" s="7">
        <v>3</v>
      </c>
      <c r="AJ816" s="7">
        <v>0</v>
      </c>
      <c r="AK816" s="7">
        <v>0</v>
      </c>
      <c r="AL816" s="7">
        <v>0</v>
      </c>
      <c r="AM816" s="7">
        <v>0</v>
      </c>
      <c r="AN816" s="7">
        <v>0</v>
      </c>
      <c r="AO816" s="7">
        <v>0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93</v>
      </c>
      <c r="D817" s="202">
        <v>2</v>
      </c>
      <c r="E817" s="117">
        <v>86</v>
      </c>
      <c r="F817" s="117">
        <v>1</v>
      </c>
      <c r="G817" s="117">
        <v>4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78</v>
      </c>
      <c r="R817" s="202">
        <v>1</v>
      </c>
      <c r="S817" s="117">
        <v>74</v>
      </c>
      <c r="T817" s="117">
        <v>1</v>
      </c>
      <c r="U817" s="117">
        <v>2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171</v>
      </c>
      <c r="AF817" s="7">
        <v>3</v>
      </c>
      <c r="AG817" s="7">
        <v>160</v>
      </c>
      <c r="AH817" s="7">
        <v>2</v>
      </c>
      <c r="AI817" s="7">
        <v>6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74</v>
      </c>
      <c r="D818" s="202">
        <v>0</v>
      </c>
      <c r="E818" s="117">
        <v>72</v>
      </c>
      <c r="F818" s="117">
        <v>0</v>
      </c>
      <c r="G818" s="117">
        <v>2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85</v>
      </c>
      <c r="R818" s="202">
        <v>0</v>
      </c>
      <c r="S818" s="117">
        <v>82</v>
      </c>
      <c r="T818" s="117">
        <v>0</v>
      </c>
      <c r="U818" s="117">
        <v>3</v>
      </c>
      <c r="V818" s="117">
        <v>0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159</v>
      </c>
      <c r="AF818" s="7">
        <v>0</v>
      </c>
      <c r="AG818" s="7">
        <v>154</v>
      </c>
      <c r="AH818" s="7">
        <v>0</v>
      </c>
      <c r="AI818" s="7">
        <v>5</v>
      </c>
      <c r="AJ818" s="7">
        <v>0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96</v>
      </c>
      <c r="D819" s="202">
        <v>2</v>
      </c>
      <c r="E819" s="117">
        <v>93</v>
      </c>
      <c r="F819" s="117">
        <v>0</v>
      </c>
      <c r="G819" s="117">
        <v>1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101</v>
      </c>
      <c r="R819" s="202">
        <v>0</v>
      </c>
      <c r="S819" s="117">
        <v>97</v>
      </c>
      <c r="T819" s="117">
        <v>0</v>
      </c>
      <c r="U819" s="117">
        <v>4</v>
      </c>
      <c r="V819" s="117">
        <v>0</v>
      </c>
      <c r="W819" s="117">
        <v>0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197</v>
      </c>
      <c r="AF819" s="7">
        <v>2</v>
      </c>
      <c r="AG819" s="7">
        <v>190</v>
      </c>
      <c r="AH819" s="7">
        <v>0</v>
      </c>
      <c r="AI819" s="7">
        <v>5</v>
      </c>
      <c r="AJ819" s="7">
        <v>0</v>
      </c>
      <c r="AK819" s="7">
        <v>0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97</v>
      </c>
      <c r="D820" s="202">
        <v>1</v>
      </c>
      <c r="E820" s="117">
        <v>95</v>
      </c>
      <c r="F820" s="117">
        <v>0</v>
      </c>
      <c r="G820" s="117">
        <v>1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80</v>
      </c>
      <c r="R820" s="202">
        <v>1</v>
      </c>
      <c r="S820" s="117">
        <v>74</v>
      </c>
      <c r="T820" s="117">
        <v>2</v>
      </c>
      <c r="U820" s="117">
        <v>2</v>
      </c>
      <c r="V820" s="117">
        <v>1</v>
      </c>
      <c r="W820" s="117">
        <v>0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177</v>
      </c>
      <c r="AF820" s="7">
        <v>2</v>
      </c>
      <c r="AG820" s="7">
        <v>169</v>
      </c>
      <c r="AH820" s="7">
        <v>2</v>
      </c>
      <c r="AI820" s="7">
        <v>3</v>
      </c>
      <c r="AJ820" s="7">
        <v>1</v>
      </c>
      <c r="AK820" s="7">
        <v>0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68</v>
      </c>
      <c r="D821" s="202">
        <v>0</v>
      </c>
      <c r="E821" s="117">
        <v>67</v>
      </c>
      <c r="F821" s="117">
        <v>0</v>
      </c>
      <c r="G821" s="117">
        <v>1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102</v>
      </c>
      <c r="R821" s="202">
        <v>2</v>
      </c>
      <c r="S821" s="117">
        <v>98</v>
      </c>
      <c r="T821" s="117">
        <v>0</v>
      </c>
      <c r="U821" s="117">
        <v>2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170</v>
      </c>
      <c r="AF821" s="7">
        <v>2</v>
      </c>
      <c r="AG821" s="7">
        <v>165</v>
      </c>
      <c r="AH821" s="7">
        <v>0</v>
      </c>
      <c r="AI821" s="7">
        <v>3</v>
      </c>
      <c r="AJ821" s="7">
        <v>0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87</v>
      </c>
      <c r="D822" s="202">
        <v>1</v>
      </c>
      <c r="E822" s="117">
        <v>84</v>
      </c>
      <c r="F822" s="117">
        <v>0</v>
      </c>
      <c r="G822" s="117">
        <v>2</v>
      </c>
      <c r="H822" s="117">
        <v>0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101</v>
      </c>
      <c r="R822" s="202">
        <v>0</v>
      </c>
      <c r="S822" s="117">
        <v>98</v>
      </c>
      <c r="T822" s="117">
        <v>0</v>
      </c>
      <c r="U822" s="117">
        <v>2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1</v>
      </c>
      <c r="AE822" s="115">
        <v>188</v>
      </c>
      <c r="AF822" s="7">
        <v>1</v>
      </c>
      <c r="AG822" s="7">
        <v>182</v>
      </c>
      <c r="AH822" s="7">
        <v>0</v>
      </c>
      <c r="AI822" s="7">
        <v>4</v>
      </c>
      <c r="AJ822" s="7">
        <v>0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1</v>
      </c>
      <c r="AR822" s="9"/>
    </row>
    <row r="823" spans="1:44" x14ac:dyDescent="0.35">
      <c r="A823" s="133">
        <v>7</v>
      </c>
      <c r="B823" s="183">
        <v>0.64583299999999999</v>
      </c>
      <c r="C823" s="115">
        <v>115</v>
      </c>
      <c r="D823" s="202">
        <v>1</v>
      </c>
      <c r="E823" s="117">
        <v>111</v>
      </c>
      <c r="F823" s="117">
        <v>1</v>
      </c>
      <c r="G823" s="117">
        <v>1</v>
      </c>
      <c r="H823" s="117">
        <v>1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81</v>
      </c>
      <c r="R823" s="202">
        <v>1</v>
      </c>
      <c r="S823" s="117">
        <v>77</v>
      </c>
      <c r="T823" s="117">
        <v>0</v>
      </c>
      <c r="U823" s="117">
        <v>3</v>
      </c>
      <c r="V823" s="117">
        <v>0</v>
      </c>
      <c r="W823" s="117">
        <v>0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196</v>
      </c>
      <c r="AF823" s="7">
        <v>2</v>
      </c>
      <c r="AG823" s="7">
        <v>188</v>
      </c>
      <c r="AH823" s="7">
        <v>1</v>
      </c>
      <c r="AI823" s="7">
        <v>4</v>
      </c>
      <c r="AJ823" s="7">
        <v>1</v>
      </c>
      <c r="AK823" s="7">
        <v>0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127</v>
      </c>
      <c r="D824" s="202">
        <v>2</v>
      </c>
      <c r="E824" s="117">
        <v>125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71</v>
      </c>
      <c r="R824" s="202">
        <v>0</v>
      </c>
      <c r="S824" s="117">
        <v>70</v>
      </c>
      <c r="T824" s="117">
        <v>0</v>
      </c>
      <c r="U824" s="117">
        <v>1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198</v>
      </c>
      <c r="AF824" s="7">
        <v>2</v>
      </c>
      <c r="AG824" s="7">
        <v>195</v>
      </c>
      <c r="AH824" s="7">
        <v>0</v>
      </c>
      <c r="AI824" s="7">
        <v>1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92</v>
      </c>
      <c r="D825" s="202">
        <v>4</v>
      </c>
      <c r="E825" s="117">
        <v>85</v>
      </c>
      <c r="F825" s="117">
        <v>0</v>
      </c>
      <c r="G825" s="117">
        <v>3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94</v>
      </c>
      <c r="R825" s="202">
        <v>0</v>
      </c>
      <c r="S825" s="117">
        <v>93</v>
      </c>
      <c r="T825" s="117">
        <v>0</v>
      </c>
      <c r="U825" s="117">
        <v>1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186</v>
      </c>
      <c r="AF825" s="7">
        <v>4</v>
      </c>
      <c r="AG825" s="7">
        <v>178</v>
      </c>
      <c r="AH825" s="7">
        <v>0</v>
      </c>
      <c r="AI825" s="7">
        <v>4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90</v>
      </c>
      <c r="D826" s="202">
        <v>1</v>
      </c>
      <c r="E826" s="117">
        <v>89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90</v>
      </c>
      <c r="R826" s="202">
        <v>0</v>
      </c>
      <c r="S826" s="117">
        <v>89</v>
      </c>
      <c r="T826" s="117">
        <v>0</v>
      </c>
      <c r="U826" s="117">
        <v>1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180</v>
      </c>
      <c r="AF826" s="7">
        <v>1</v>
      </c>
      <c r="AG826" s="7">
        <v>178</v>
      </c>
      <c r="AH826" s="7">
        <v>0</v>
      </c>
      <c r="AI826" s="7">
        <v>1</v>
      </c>
      <c r="AJ826" s="7">
        <v>0</v>
      </c>
      <c r="AK826" s="7">
        <v>0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93</v>
      </c>
      <c r="D827" s="202">
        <v>0</v>
      </c>
      <c r="E827" s="117">
        <v>90</v>
      </c>
      <c r="F827" s="117">
        <v>0</v>
      </c>
      <c r="G827" s="117">
        <v>3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86</v>
      </c>
      <c r="R827" s="202">
        <v>0</v>
      </c>
      <c r="S827" s="117">
        <v>83</v>
      </c>
      <c r="T827" s="117">
        <v>1</v>
      </c>
      <c r="U827" s="117">
        <v>2</v>
      </c>
      <c r="V827" s="117">
        <v>0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179</v>
      </c>
      <c r="AF827" s="7">
        <v>0</v>
      </c>
      <c r="AG827" s="7">
        <v>173</v>
      </c>
      <c r="AH827" s="7">
        <v>1</v>
      </c>
      <c r="AI827" s="7">
        <v>5</v>
      </c>
      <c r="AJ827" s="7">
        <v>0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90</v>
      </c>
      <c r="D828" s="202">
        <v>1</v>
      </c>
      <c r="E828" s="117">
        <v>86</v>
      </c>
      <c r="F828" s="117">
        <v>0</v>
      </c>
      <c r="G828" s="117">
        <v>2</v>
      </c>
      <c r="H828" s="117">
        <v>0</v>
      </c>
      <c r="I828" s="117">
        <v>1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108</v>
      </c>
      <c r="R828" s="202">
        <v>1</v>
      </c>
      <c r="S828" s="117">
        <v>103</v>
      </c>
      <c r="T828" s="117">
        <v>1</v>
      </c>
      <c r="U828" s="117">
        <v>3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198</v>
      </c>
      <c r="AF828" s="7">
        <v>2</v>
      </c>
      <c r="AG828" s="7">
        <v>189</v>
      </c>
      <c r="AH828" s="7">
        <v>1</v>
      </c>
      <c r="AI828" s="7">
        <v>5</v>
      </c>
      <c r="AJ828" s="7">
        <v>0</v>
      </c>
      <c r="AK828" s="7">
        <v>1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95</v>
      </c>
      <c r="D829" s="202">
        <v>2</v>
      </c>
      <c r="E829" s="117">
        <v>91</v>
      </c>
      <c r="F829" s="117">
        <v>0</v>
      </c>
      <c r="G829" s="117">
        <v>2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87</v>
      </c>
      <c r="R829" s="202">
        <v>1</v>
      </c>
      <c r="S829" s="117">
        <v>84</v>
      </c>
      <c r="T829" s="117">
        <v>0</v>
      </c>
      <c r="U829" s="117">
        <v>2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182</v>
      </c>
      <c r="AF829" s="7">
        <v>3</v>
      </c>
      <c r="AG829" s="7">
        <v>175</v>
      </c>
      <c r="AH829" s="7">
        <v>0</v>
      </c>
      <c r="AI829" s="7">
        <v>4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75</v>
      </c>
      <c r="D830" s="202">
        <v>0</v>
      </c>
      <c r="E830" s="117">
        <v>73</v>
      </c>
      <c r="F830" s="117">
        <v>0</v>
      </c>
      <c r="G830" s="117">
        <v>2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110</v>
      </c>
      <c r="R830" s="202">
        <v>2</v>
      </c>
      <c r="S830" s="117">
        <v>104</v>
      </c>
      <c r="T830" s="117">
        <v>2</v>
      </c>
      <c r="U830" s="117">
        <v>2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185</v>
      </c>
      <c r="AF830" s="7">
        <v>2</v>
      </c>
      <c r="AG830" s="7">
        <v>177</v>
      </c>
      <c r="AH830" s="7">
        <v>2</v>
      </c>
      <c r="AI830" s="7">
        <v>4</v>
      </c>
      <c r="AJ830" s="7">
        <v>0</v>
      </c>
      <c r="AK830" s="7">
        <v>0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85</v>
      </c>
      <c r="D831" s="202">
        <v>2</v>
      </c>
      <c r="E831" s="117">
        <v>81</v>
      </c>
      <c r="F831" s="117">
        <v>0</v>
      </c>
      <c r="G831" s="117">
        <v>2</v>
      </c>
      <c r="H831" s="117">
        <v>0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81</v>
      </c>
      <c r="R831" s="202">
        <v>0</v>
      </c>
      <c r="S831" s="117">
        <v>77</v>
      </c>
      <c r="T831" s="117">
        <v>0</v>
      </c>
      <c r="U831" s="117">
        <v>4</v>
      </c>
      <c r="V831" s="117">
        <v>0</v>
      </c>
      <c r="W831" s="117">
        <v>0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166</v>
      </c>
      <c r="AF831" s="7">
        <v>2</v>
      </c>
      <c r="AG831" s="7">
        <v>158</v>
      </c>
      <c r="AH831" s="7">
        <v>0</v>
      </c>
      <c r="AI831" s="7">
        <v>6</v>
      </c>
      <c r="AJ831" s="7">
        <v>0</v>
      </c>
      <c r="AK831" s="7">
        <v>0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89</v>
      </c>
      <c r="D832" s="202">
        <v>1</v>
      </c>
      <c r="E832" s="117">
        <v>88</v>
      </c>
      <c r="F832" s="117">
        <v>0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90</v>
      </c>
      <c r="R832" s="202">
        <v>1</v>
      </c>
      <c r="S832" s="117">
        <v>87</v>
      </c>
      <c r="T832" s="117">
        <v>0</v>
      </c>
      <c r="U832" s="117">
        <v>2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179</v>
      </c>
      <c r="AF832" s="7">
        <v>2</v>
      </c>
      <c r="AG832" s="7">
        <v>175</v>
      </c>
      <c r="AH832" s="7">
        <v>0</v>
      </c>
      <c r="AI832" s="7">
        <v>2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82</v>
      </c>
      <c r="D833" s="202">
        <v>2</v>
      </c>
      <c r="E833" s="117">
        <v>79</v>
      </c>
      <c r="F833" s="117">
        <v>0</v>
      </c>
      <c r="G833" s="117">
        <v>1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72</v>
      </c>
      <c r="R833" s="202">
        <v>1</v>
      </c>
      <c r="S833" s="117">
        <v>69</v>
      </c>
      <c r="T833" s="117">
        <v>0</v>
      </c>
      <c r="U833" s="117">
        <v>2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154</v>
      </c>
      <c r="AF833" s="117">
        <v>3</v>
      </c>
      <c r="AG833" s="7">
        <v>148</v>
      </c>
      <c r="AH833" s="7">
        <v>0</v>
      </c>
      <c r="AI833" s="7">
        <v>3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86</v>
      </c>
      <c r="D834" s="202">
        <v>2</v>
      </c>
      <c r="E834" s="117">
        <v>82</v>
      </c>
      <c r="F834" s="117">
        <v>0</v>
      </c>
      <c r="G834" s="117">
        <v>2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77</v>
      </c>
      <c r="R834" s="202">
        <v>2</v>
      </c>
      <c r="S834" s="117">
        <v>73</v>
      </c>
      <c r="T834" s="117">
        <v>0</v>
      </c>
      <c r="U834" s="117">
        <v>2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163</v>
      </c>
      <c r="AF834" s="7">
        <v>4</v>
      </c>
      <c r="AG834" s="7">
        <v>155</v>
      </c>
      <c r="AH834" s="7">
        <v>0</v>
      </c>
      <c r="AI834" s="7">
        <v>4</v>
      </c>
      <c r="AJ834" s="7">
        <v>0</v>
      </c>
      <c r="AK834" s="7">
        <v>0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75</v>
      </c>
      <c r="D835" s="202">
        <v>2</v>
      </c>
      <c r="E835" s="117">
        <v>70</v>
      </c>
      <c r="F835" s="117">
        <v>1</v>
      </c>
      <c r="G835" s="117">
        <v>2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203">
        <v>0</v>
      </c>
      <c r="Q835" s="115">
        <v>81</v>
      </c>
      <c r="R835" s="202">
        <v>1</v>
      </c>
      <c r="S835" s="117">
        <v>76</v>
      </c>
      <c r="T835" s="117">
        <v>0</v>
      </c>
      <c r="U835" s="117">
        <v>3</v>
      </c>
      <c r="V835" s="117">
        <v>0</v>
      </c>
      <c r="W835" s="117">
        <v>1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156</v>
      </c>
      <c r="AF835" s="7">
        <v>3</v>
      </c>
      <c r="AG835" s="7">
        <v>146</v>
      </c>
      <c r="AH835" s="7">
        <v>1</v>
      </c>
      <c r="AI835" s="7">
        <v>5</v>
      </c>
      <c r="AJ835" s="7">
        <v>0</v>
      </c>
      <c r="AK835" s="7">
        <v>1</v>
      </c>
      <c r="AL835" s="7">
        <v>0</v>
      </c>
      <c r="AM835" s="7">
        <v>0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73</v>
      </c>
      <c r="D836" s="202">
        <v>2</v>
      </c>
      <c r="E836" s="117">
        <v>68</v>
      </c>
      <c r="F836" s="117">
        <v>0</v>
      </c>
      <c r="G836" s="117">
        <v>3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79</v>
      </c>
      <c r="R836" s="202">
        <v>1</v>
      </c>
      <c r="S836" s="117">
        <v>75</v>
      </c>
      <c r="T836" s="117">
        <v>1</v>
      </c>
      <c r="U836" s="117">
        <v>2</v>
      </c>
      <c r="V836" s="117">
        <v>0</v>
      </c>
      <c r="W836" s="117">
        <v>0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152</v>
      </c>
      <c r="AF836" s="7">
        <v>3</v>
      </c>
      <c r="AG836" s="7">
        <v>143</v>
      </c>
      <c r="AH836" s="7">
        <v>1</v>
      </c>
      <c r="AI836" s="7">
        <v>5</v>
      </c>
      <c r="AJ836" s="7">
        <v>0</v>
      </c>
      <c r="AK836" s="7">
        <v>0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78</v>
      </c>
      <c r="D837" s="202">
        <v>1</v>
      </c>
      <c r="E837" s="117">
        <v>74</v>
      </c>
      <c r="F837" s="117">
        <v>0</v>
      </c>
      <c r="G837" s="117">
        <v>3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203">
        <v>0</v>
      </c>
      <c r="Q837" s="115">
        <v>79</v>
      </c>
      <c r="R837" s="202">
        <v>2</v>
      </c>
      <c r="S837" s="117">
        <v>77</v>
      </c>
      <c r="T837" s="117">
        <v>0</v>
      </c>
      <c r="U837" s="117">
        <v>0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157</v>
      </c>
      <c r="AF837" s="7">
        <v>3</v>
      </c>
      <c r="AG837" s="7">
        <v>151</v>
      </c>
      <c r="AH837" s="7">
        <v>0</v>
      </c>
      <c r="AI837" s="7">
        <v>3</v>
      </c>
      <c r="AJ837" s="7">
        <v>0</v>
      </c>
      <c r="AK837" s="7">
        <v>0</v>
      </c>
      <c r="AL837" s="7">
        <v>0</v>
      </c>
      <c r="AM837" s="7">
        <v>0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79</v>
      </c>
      <c r="D838" s="202">
        <v>3</v>
      </c>
      <c r="E838" s="117">
        <v>74</v>
      </c>
      <c r="F838" s="117">
        <v>0</v>
      </c>
      <c r="G838" s="117">
        <v>2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69</v>
      </c>
      <c r="R838" s="202">
        <v>2</v>
      </c>
      <c r="S838" s="117">
        <v>65</v>
      </c>
      <c r="T838" s="117">
        <v>0</v>
      </c>
      <c r="U838" s="117">
        <v>1</v>
      </c>
      <c r="V838" s="117">
        <v>1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148</v>
      </c>
      <c r="AF838" s="7">
        <v>5</v>
      </c>
      <c r="AG838" s="7">
        <v>139</v>
      </c>
      <c r="AH838" s="7">
        <v>0</v>
      </c>
      <c r="AI838" s="7">
        <v>3</v>
      </c>
      <c r="AJ838" s="7">
        <v>1</v>
      </c>
      <c r="AK838" s="7">
        <v>0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59</v>
      </c>
      <c r="D839" s="202">
        <v>0</v>
      </c>
      <c r="E839" s="117">
        <v>57</v>
      </c>
      <c r="F839" s="117">
        <v>0</v>
      </c>
      <c r="G839" s="117">
        <v>2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72</v>
      </c>
      <c r="R839" s="202">
        <v>0</v>
      </c>
      <c r="S839" s="117">
        <v>71</v>
      </c>
      <c r="T839" s="117">
        <v>0</v>
      </c>
      <c r="U839" s="117">
        <v>1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131</v>
      </c>
      <c r="AF839" s="7">
        <v>0</v>
      </c>
      <c r="AG839" s="7">
        <v>128</v>
      </c>
      <c r="AH839" s="7">
        <v>0</v>
      </c>
      <c r="AI839" s="7">
        <v>3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69</v>
      </c>
      <c r="D840" s="202">
        <v>1</v>
      </c>
      <c r="E840" s="117">
        <v>68</v>
      </c>
      <c r="F840" s="117">
        <v>0</v>
      </c>
      <c r="G840" s="117">
        <v>0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72</v>
      </c>
      <c r="R840" s="202">
        <v>0</v>
      </c>
      <c r="S840" s="117">
        <v>68</v>
      </c>
      <c r="T840" s="117">
        <v>0</v>
      </c>
      <c r="U840" s="117">
        <v>2</v>
      </c>
      <c r="V840" s="117">
        <v>2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141</v>
      </c>
      <c r="AF840" s="7">
        <v>1</v>
      </c>
      <c r="AG840" s="7">
        <v>136</v>
      </c>
      <c r="AH840" s="7">
        <v>0</v>
      </c>
      <c r="AI840" s="7">
        <v>2</v>
      </c>
      <c r="AJ840" s="7">
        <v>2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67</v>
      </c>
      <c r="D841" s="202">
        <v>2</v>
      </c>
      <c r="E841" s="117">
        <v>64</v>
      </c>
      <c r="F841" s="117">
        <v>0</v>
      </c>
      <c r="G841" s="117">
        <v>1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67</v>
      </c>
      <c r="R841" s="202">
        <v>0</v>
      </c>
      <c r="S841" s="117">
        <v>67</v>
      </c>
      <c r="T841" s="117">
        <v>0</v>
      </c>
      <c r="U841" s="117">
        <v>0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134</v>
      </c>
      <c r="AF841" s="7">
        <v>2</v>
      </c>
      <c r="AG841" s="7">
        <v>131</v>
      </c>
      <c r="AH841" s="7">
        <v>0</v>
      </c>
      <c r="AI841" s="7">
        <v>1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53</v>
      </c>
      <c r="D842" s="202">
        <v>0</v>
      </c>
      <c r="E842" s="117">
        <v>50</v>
      </c>
      <c r="F842" s="117">
        <v>0</v>
      </c>
      <c r="G842" s="117">
        <v>3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203">
        <v>0</v>
      </c>
      <c r="Q842" s="115">
        <v>59</v>
      </c>
      <c r="R842" s="202">
        <v>3</v>
      </c>
      <c r="S842" s="117">
        <v>52</v>
      </c>
      <c r="T842" s="117">
        <v>0</v>
      </c>
      <c r="U842" s="117">
        <v>3</v>
      </c>
      <c r="V842" s="117">
        <v>1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112</v>
      </c>
      <c r="AF842" s="7">
        <v>3</v>
      </c>
      <c r="AG842" s="7">
        <v>102</v>
      </c>
      <c r="AH842" s="7">
        <v>0</v>
      </c>
      <c r="AI842" s="7">
        <v>6</v>
      </c>
      <c r="AJ842" s="7">
        <v>1</v>
      </c>
      <c r="AK842" s="7">
        <v>0</v>
      </c>
      <c r="AL842" s="7">
        <v>0</v>
      </c>
      <c r="AM842" s="7">
        <v>0</v>
      </c>
      <c r="AN842" s="7">
        <v>0</v>
      </c>
      <c r="AO842" s="7">
        <v>0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57</v>
      </c>
      <c r="D843" s="202">
        <v>0</v>
      </c>
      <c r="E843" s="117">
        <v>57</v>
      </c>
      <c r="F843" s="117">
        <v>0</v>
      </c>
      <c r="G843" s="117">
        <v>0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203">
        <v>0</v>
      </c>
      <c r="Q843" s="115">
        <v>56</v>
      </c>
      <c r="R843" s="202">
        <v>0</v>
      </c>
      <c r="S843" s="117">
        <v>52</v>
      </c>
      <c r="T843" s="117">
        <v>0</v>
      </c>
      <c r="U843" s="117">
        <v>4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113</v>
      </c>
      <c r="AF843" s="7">
        <v>0</v>
      </c>
      <c r="AG843" s="7">
        <v>109</v>
      </c>
      <c r="AH843" s="7">
        <v>0</v>
      </c>
      <c r="AI843" s="7">
        <v>4</v>
      </c>
      <c r="AJ843" s="7">
        <v>0</v>
      </c>
      <c r="AK843" s="7">
        <v>0</v>
      </c>
      <c r="AL843" s="7">
        <v>0</v>
      </c>
      <c r="AM843" s="7">
        <v>0</v>
      </c>
      <c r="AN843" s="7">
        <v>0</v>
      </c>
      <c r="AO843" s="7">
        <v>0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42</v>
      </c>
      <c r="D844" s="202">
        <v>1</v>
      </c>
      <c r="E844" s="117">
        <v>40</v>
      </c>
      <c r="F844" s="117">
        <v>0</v>
      </c>
      <c r="G844" s="117">
        <v>1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45</v>
      </c>
      <c r="R844" s="202">
        <v>0</v>
      </c>
      <c r="S844" s="117">
        <v>42</v>
      </c>
      <c r="T844" s="117">
        <v>0</v>
      </c>
      <c r="U844" s="117">
        <v>3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87</v>
      </c>
      <c r="AF844" s="7">
        <v>1</v>
      </c>
      <c r="AG844" s="7">
        <v>82</v>
      </c>
      <c r="AH844" s="7">
        <v>0</v>
      </c>
      <c r="AI844" s="7">
        <v>4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48</v>
      </c>
      <c r="D845" s="202">
        <v>0</v>
      </c>
      <c r="E845" s="117">
        <v>47</v>
      </c>
      <c r="F845" s="117">
        <v>0</v>
      </c>
      <c r="G845" s="117">
        <v>1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54</v>
      </c>
      <c r="R845" s="202">
        <v>1</v>
      </c>
      <c r="S845" s="117">
        <v>52</v>
      </c>
      <c r="T845" s="117">
        <v>0</v>
      </c>
      <c r="U845" s="117">
        <v>1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102</v>
      </c>
      <c r="AF845" s="7">
        <v>1</v>
      </c>
      <c r="AG845" s="7">
        <v>99</v>
      </c>
      <c r="AH845" s="7">
        <v>0</v>
      </c>
      <c r="AI845" s="7">
        <v>2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39</v>
      </c>
      <c r="D846" s="202">
        <v>0</v>
      </c>
      <c r="E846" s="117">
        <v>36</v>
      </c>
      <c r="F846" s="117">
        <v>0</v>
      </c>
      <c r="G846" s="117">
        <v>2</v>
      </c>
      <c r="H846" s="117">
        <v>1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20</v>
      </c>
      <c r="R846" s="202">
        <v>0</v>
      </c>
      <c r="S846" s="117">
        <v>20</v>
      </c>
      <c r="T846" s="117">
        <v>0</v>
      </c>
      <c r="U846" s="117">
        <v>0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59</v>
      </c>
      <c r="AF846" s="7">
        <v>0</v>
      </c>
      <c r="AG846" s="7">
        <v>56</v>
      </c>
      <c r="AH846" s="7">
        <v>0</v>
      </c>
      <c r="AI846" s="7">
        <v>2</v>
      </c>
      <c r="AJ846" s="7">
        <v>1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27</v>
      </c>
      <c r="D847" s="202">
        <v>0</v>
      </c>
      <c r="E847" s="117">
        <v>26</v>
      </c>
      <c r="F847" s="117">
        <v>0</v>
      </c>
      <c r="G847" s="117">
        <v>0</v>
      </c>
      <c r="H847" s="117">
        <v>0</v>
      </c>
      <c r="I847" s="117">
        <v>1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33</v>
      </c>
      <c r="R847" s="202">
        <v>0</v>
      </c>
      <c r="S847" s="117">
        <v>31</v>
      </c>
      <c r="T847" s="117">
        <v>0</v>
      </c>
      <c r="U847" s="117">
        <v>1</v>
      </c>
      <c r="V847" s="117">
        <v>0</v>
      </c>
      <c r="W847" s="117">
        <v>1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60</v>
      </c>
      <c r="AF847" s="7">
        <v>0</v>
      </c>
      <c r="AG847" s="7">
        <v>57</v>
      </c>
      <c r="AH847" s="7">
        <v>0</v>
      </c>
      <c r="AI847" s="7">
        <v>1</v>
      </c>
      <c r="AJ847" s="7">
        <v>0</v>
      </c>
      <c r="AK847" s="7">
        <v>2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25</v>
      </c>
      <c r="D848" s="202">
        <v>1</v>
      </c>
      <c r="E848" s="117">
        <v>24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44</v>
      </c>
      <c r="R848" s="202">
        <v>1</v>
      </c>
      <c r="S848" s="117">
        <v>42</v>
      </c>
      <c r="T848" s="117">
        <v>0</v>
      </c>
      <c r="U848" s="117">
        <v>1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69</v>
      </c>
      <c r="AF848" s="7">
        <v>2</v>
      </c>
      <c r="AG848" s="7">
        <v>66</v>
      </c>
      <c r="AH848" s="7">
        <v>0</v>
      </c>
      <c r="AI848" s="7">
        <v>1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44</v>
      </c>
      <c r="D849" s="202">
        <v>0</v>
      </c>
      <c r="E849" s="117">
        <v>40</v>
      </c>
      <c r="F849" s="117">
        <v>0</v>
      </c>
      <c r="G849" s="117">
        <v>4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28</v>
      </c>
      <c r="R849" s="202">
        <v>0</v>
      </c>
      <c r="S849" s="117">
        <v>28</v>
      </c>
      <c r="T849" s="117">
        <v>0</v>
      </c>
      <c r="U849" s="117">
        <v>0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72</v>
      </c>
      <c r="AF849" s="7">
        <v>0</v>
      </c>
      <c r="AG849" s="7">
        <v>68</v>
      </c>
      <c r="AH849" s="7">
        <v>0</v>
      </c>
      <c r="AI849" s="7">
        <v>4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34</v>
      </c>
      <c r="D850" s="202">
        <v>0</v>
      </c>
      <c r="E850" s="117">
        <v>32</v>
      </c>
      <c r="F850" s="117">
        <v>0</v>
      </c>
      <c r="G850" s="117">
        <v>2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36</v>
      </c>
      <c r="R850" s="202">
        <v>0</v>
      </c>
      <c r="S850" s="117">
        <v>36</v>
      </c>
      <c r="T850" s="117">
        <v>0</v>
      </c>
      <c r="U850" s="117">
        <v>0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70</v>
      </c>
      <c r="AF850" s="7">
        <v>0</v>
      </c>
      <c r="AG850" s="7">
        <v>68</v>
      </c>
      <c r="AH850" s="7">
        <v>0</v>
      </c>
      <c r="AI850" s="7">
        <v>2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26</v>
      </c>
      <c r="D851" s="202">
        <v>1</v>
      </c>
      <c r="E851" s="117">
        <v>25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30</v>
      </c>
      <c r="R851" s="202">
        <v>1</v>
      </c>
      <c r="S851" s="117">
        <v>27</v>
      </c>
      <c r="T851" s="117">
        <v>0</v>
      </c>
      <c r="U851" s="117">
        <v>2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56</v>
      </c>
      <c r="AF851" s="7">
        <v>2</v>
      </c>
      <c r="AG851" s="7">
        <v>52</v>
      </c>
      <c r="AH851" s="7">
        <v>0</v>
      </c>
      <c r="AI851" s="7">
        <v>2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17</v>
      </c>
      <c r="D852" s="202">
        <v>0</v>
      </c>
      <c r="E852" s="117">
        <v>17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23</v>
      </c>
      <c r="R852" s="202">
        <v>0</v>
      </c>
      <c r="S852" s="117">
        <v>22</v>
      </c>
      <c r="T852" s="117">
        <v>0</v>
      </c>
      <c r="U852" s="117">
        <v>1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40</v>
      </c>
      <c r="AF852" s="7">
        <v>0</v>
      </c>
      <c r="AG852" s="7">
        <v>39</v>
      </c>
      <c r="AH852" s="7">
        <v>0</v>
      </c>
      <c r="AI852" s="7">
        <v>1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16</v>
      </c>
      <c r="D853" s="202">
        <v>0</v>
      </c>
      <c r="E853" s="117">
        <v>16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18</v>
      </c>
      <c r="R853" s="202">
        <v>1</v>
      </c>
      <c r="S853" s="117">
        <v>17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34</v>
      </c>
      <c r="AF853" s="7">
        <v>1</v>
      </c>
      <c r="AG853" s="7">
        <v>33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17</v>
      </c>
      <c r="D854" s="202">
        <v>0</v>
      </c>
      <c r="E854" s="117">
        <v>16</v>
      </c>
      <c r="F854" s="117">
        <v>0</v>
      </c>
      <c r="G854" s="117">
        <v>1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28</v>
      </c>
      <c r="R854" s="202">
        <v>0</v>
      </c>
      <c r="S854" s="117">
        <v>28</v>
      </c>
      <c r="T854" s="117">
        <v>0</v>
      </c>
      <c r="U854" s="117">
        <v>0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45</v>
      </c>
      <c r="AF854" s="7">
        <v>0</v>
      </c>
      <c r="AG854" s="7">
        <v>44</v>
      </c>
      <c r="AH854" s="7">
        <v>0</v>
      </c>
      <c r="AI854" s="7">
        <v>1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11</v>
      </c>
      <c r="D855" s="202">
        <v>0</v>
      </c>
      <c r="E855" s="117">
        <v>10</v>
      </c>
      <c r="F855" s="117">
        <v>0</v>
      </c>
      <c r="G855" s="117">
        <v>1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21</v>
      </c>
      <c r="R855" s="202">
        <v>1</v>
      </c>
      <c r="S855" s="117">
        <v>20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32</v>
      </c>
      <c r="AF855" s="7">
        <v>1</v>
      </c>
      <c r="AG855" s="7">
        <v>30</v>
      </c>
      <c r="AH855" s="7">
        <v>0</v>
      </c>
      <c r="AI855" s="7">
        <v>1</v>
      </c>
      <c r="AJ855" s="7">
        <v>0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14</v>
      </c>
      <c r="D856" s="204">
        <v>0</v>
      </c>
      <c r="E856" s="205">
        <v>11</v>
      </c>
      <c r="F856" s="205">
        <v>0</v>
      </c>
      <c r="G856" s="205">
        <v>3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20</v>
      </c>
      <c r="R856" s="204">
        <v>1</v>
      </c>
      <c r="S856" s="205">
        <v>18</v>
      </c>
      <c r="T856" s="205">
        <v>0</v>
      </c>
      <c r="U856" s="205">
        <v>1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34</v>
      </c>
      <c r="AF856" s="11">
        <v>1</v>
      </c>
      <c r="AG856" s="11">
        <v>29</v>
      </c>
      <c r="AH856" s="11">
        <v>0</v>
      </c>
      <c r="AI856" s="11">
        <v>4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57</v>
      </c>
      <c r="C857" s="274">
        <v>3663</v>
      </c>
      <c r="D857" s="275">
        <v>37</v>
      </c>
      <c r="E857" s="275">
        <v>3519</v>
      </c>
      <c r="F857" s="275">
        <v>5</v>
      </c>
      <c r="G857" s="275">
        <v>71</v>
      </c>
      <c r="H857" s="275">
        <v>28</v>
      </c>
      <c r="I857" s="275">
        <v>2</v>
      </c>
      <c r="J857" s="275">
        <v>0</v>
      </c>
      <c r="K857" s="275">
        <v>0</v>
      </c>
      <c r="L857" s="275">
        <v>0</v>
      </c>
      <c r="M857" s="275">
        <v>1</v>
      </c>
      <c r="N857" s="275">
        <v>0</v>
      </c>
      <c r="O857" s="276">
        <v>0</v>
      </c>
      <c r="P857" s="7"/>
      <c r="Q857" s="277">
        <v>3089</v>
      </c>
      <c r="R857" s="275">
        <v>26</v>
      </c>
      <c r="S857" s="275">
        <v>2969</v>
      </c>
      <c r="T857" s="275">
        <v>14</v>
      </c>
      <c r="U857" s="275">
        <v>74</v>
      </c>
      <c r="V857" s="275">
        <v>1</v>
      </c>
      <c r="W857" s="275">
        <v>3</v>
      </c>
      <c r="X857" s="275">
        <v>0</v>
      </c>
      <c r="Y857" s="275">
        <v>0</v>
      </c>
      <c r="Z857" s="275">
        <v>0</v>
      </c>
      <c r="AA857" s="275">
        <v>1</v>
      </c>
      <c r="AB857" s="275">
        <v>0</v>
      </c>
      <c r="AC857" s="276">
        <v>1</v>
      </c>
      <c r="AD857" s="7"/>
      <c r="AE857" s="277">
        <v>6752</v>
      </c>
      <c r="AF857" s="275">
        <v>63</v>
      </c>
      <c r="AG857" s="275">
        <v>6488</v>
      </c>
      <c r="AH857" s="275">
        <v>19</v>
      </c>
      <c r="AI857" s="275">
        <v>145</v>
      </c>
      <c r="AJ857" s="275">
        <v>29</v>
      </c>
      <c r="AK857" s="275">
        <v>5</v>
      </c>
      <c r="AL857" s="275">
        <v>0</v>
      </c>
      <c r="AM857" s="275">
        <v>0</v>
      </c>
      <c r="AN857" s="275">
        <v>0</v>
      </c>
      <c r="AO857" s="275">
        <v>2</v>
      </c>
      <c r="AP857" s="275">
        <v>0</v>
      </c>
      <c r="AQ857" s="276">
        <v>1</v>
      </c>
      <c r="AR857" s="9"/>
    </row>
    <row r="858" spans="1:45" x14ac:dyDescent="0.35">
      <c r="A858" s="133">
        <v>7</v>
      </c>
      <c r="B858" s="278" t="s">
        <v>58</v>
      </c>
      <c r="C858" s="279">
        <v>4347</v>
      </c>
      <c r="D858" s="280">
        <v>47</v>
      </c>
      <c r="E858" s="280">
        <v>4172</v>
      </c>
      <c r="F858" s="280">
        <v>5</v>
      </c>
      <c r="G858" s="280">
        <v>90</v>
      </c>
      <c r="H858" s="280">
        <v>29</v>
      </c>
      <c r="I858" s="280">
        <v>3</v>
      </c>
      <c r="J858" s="280">
        <v>0</v>
      </c>
      <c r="K858" s="280">
        <v>0</v>
      </c>
      <c r="L858" s="280">
        <v>0</v>
      </c>
      <c r="M858" s="280">
        <v>1</v>
      </c>
      <c r="N858" s="280">
        <v>0</v>
      </c>
      <c r="O858" s="281">
        <v>0</v>
      </c>
      <c r="P858" s="7"/>
      <c r="Q858" s="282">
        <v>3785</v>
      </c>
      <c r="R858" s="280">
        <v>35</v>
      </c>
      <c r="S858" s="280">
        <v>3634</v>
      </c>
      <c r="T858" s="280">
        <v>14</v>
      </c>
      <c r="U858" s="280">
        <v>91</v>
      </c>
      <c r="V858" s="280">
        <v>5</v>
      </c>
      <c r="W858" s="280">
        <v>4</v>
      </c>
      <c r="X858" s="280">
        <v>0</v>
      </c>
      <c r="Y858" s="280">
        <v>0</v>
      </c>
      <c r="Z858" s="280">
        <v>0</v>
      </c>
      <c r="AA858" s="280">
        <v>1</v>
      </c>
      <c r="AB858" s="280">
        <v>0</v>
      </c>
      <c r="AC858" s="281">
        <v>1</v>
      </c>
      <c r="AD858" s="7"/>
      <c r="AE858" s="282">
        <v>8132</v>
      </c>
      <c r="AF858" s="280">
        <v>82</v>
      </c>
      <c r="AG858" s="280">
        <v>7806</v>
      </c>
      <c r="AH858" s="280">
        <v>19</v>
      </c>
      <c r="AI858" s="280">
        <v>181</v>
      </c>
      <c r="AJ858" s="280">
        <v>34</v>
      </c>
      <c r="AK858" s="280">
        <v>7</v>
      </c>
      <c r="AL858" s="280">
        <v>0</v>
      </c>
      <c r="AM858" s="280">
        <v>0</v>
      </c>
      <c r="AN858" s="280">
        <v>0</v>
      </c>
      <c r="AO858" s="280">
        <v>2</v>
      </c>
      <c r="AP858" s="280">
        <v>0</v>
      </c>
      <c r="AQ858" s="281">
        <v>1</v>
      </c>
      <c r="AR858" s="9"/>
    </row>
    <row r="859" spans="1:45" x14ac:dyDescent="0.35">
      <c r="A859" s="133">
        <v>7</v>
      </c>
      <c r="B859" s="283" t="s">
        <v>59</v>
      </c>
      <c r="C859" s="284">
        <v>4526</v>
      </c>
      <c r="D859" s="285">
        <v>48</v>
      </c>
      <c r="E859" s="285">
        <v>4339</v>
      </c>
      <c r="F859" s="285">
        <v>5</v>
      </c>
      <c r="G859" s="285">
        <v>101</v>
      </c>
      <c r="H859" s="285">
        <v>29</v>
      </c>
      <c r="I859" s="285">
        <v>3</v>
      </c>
      <c r="J859" s="285">
        <v>0</v>
      </c>
      <c r="K859" s="285">
        <v>0</v>
      </c>
      <c r="L859" s="285">
        <v>0</v>
      </c>
      <c r="M859" s="285">
        <v>1</v>
      </c>
      <c r="N859" s="285">
        <v>0</v>
      </c>
      <c r="O859" s="286">
        <v>0</v>
      </c>
      <c r="P859" s="7"/>
      <c r="Q859" s="287">
        <v>3989</v>
      </c>
      <c r="R859" s="285">
        <v>39</v>
      </c>
      <c r="S859" s="285">
        <v>3830</v>
      </c>
      <c r="T859" s="285">
        <v>14</v>
      </c>
      <c r="U859" s="285">
        <v>95</v>
      </c>
      <c r="V859" s="285">
        <v>5</v>
      </c>
      <c r="W859" s="285">
        <v>4</v>
      </c>
      <c r="X859" s="285">
        <v>0</v>
      </c>
      <c r="Y859" s="285">
        <v>0</v>
      </c>
      <c r="Z859" s="285">
        <v>0</v>
      </c>
      <c r="AA859" s="285">
        <v>1</v>
      </c>
      <c r="AB859" s="285">
        <v>0</v>
      </c>
      <c r="AC859" s="286">
        <v>1</v>
      </c>
      <c r="AD859" s="7"/>
      <c r="AE859" s="287">
        <v>8515</v>
      </c>
      <c r="AF859" s="285">
        <v>87</v>
      </c>
      <c r="AG859" s="285">
        <v>8169</v>
      </c>
      <c r="AH859" s="285">
        <v>19</v>
      </c>
      <c r="AI859" s="285">
        <v>196</v>
      </c>
      <c r="AJ859" s="285">
        <v>34</v>
      </c>
      <c r="AK859" s="285">
        <v>7</v>
      </c>
      <c r="AL859" s="285">
        <v>0</v>
      </c>
      <c r="AM859" s="285">
        <v>0</v>
      </c>
      <c r="AN859" s="285">
        <v>0</v>
      </c>
      <c r="AO859" s="285">
        <v>2</v>
      </c>
      <c r="AP859" s="285">
        <v>0</v>
      </c>
      <c r="AQ859" s="286">
        <v>1</v>
      </c>
      <c r="AR859" s="9"/>
    </row>
    <row r="860" spans="1:45" x14ac:dyDescent="0.35">
      <c r="A860" s="133">
        <v>7</v>
      </c>
      <c r="B860" s="288" t="s">
        <v>60</v>
      </c>
      <c r="C860" s="289">
        <v>4778</v>
      </c>
      <c r="D860" s="290">
        <v>48</v>
      </c>
      <c r="E860" s="290">
        <v>4580</v>
      </c>
      <c r="F860" s="290">
        <v>5</v>
      </c>
      <c r="G860" s="290">
        <v>112</v>
      </c>
      <c r="H860" s="290">
        <v>29</v>
      </c>
      <c r="I860" s="290">
        <v>3</v>
      </c>
      <c r="J860" s="290">
        <v>0</v>
      </c>
      <c r="K860" s="290">
        <v>0</v>
      </c>
      <c r="L860" s="290">
        <v>0</v>
      </c>
      <c r="M860" s="290">
        <v>1</v>
      </c>
      <c r="N860" s="290">
        <v>0</v>
      </c>
      <c r="O860" s="291">
        <v>0</v>
      </c>
      <c r="P860" s="7"/>
      <c r="Q860" s="292">
        <v>4258</v>
      </c>
      <c r="R860" s="290">
        <v>42</v>
      </c>
      <c r="S860" s="290">
        <v>4087</v>
      </c>
      <c r="T860" s="290">
        <v>14</v>
      </c>
      <c r="U860" s="290">
        <v>102</v>
      </c>
      <c r="V860" s="290">
        <v>7</v>
      </c>
      <c r="W860" s="290">
        <v>4</v>
      </c>
      <c r="X860" s="290">
        <v>0</v>
      </c>
      <c r="Y860" s="290">
        <v>0</v>
      </c>
      <c r="Z860" s="290">
        <v>0</v>
      </c>
      <c r="AA860" s="290">
        <v>1</v>
      </c>
      <c r="AB860" s="290">
        <v>0</v>
      </c>
      <c r="AC860" s="291">
        <v>1</v>
      </c>
      <c r="AD860" s="7"/>
      <c r="AE860" s="292">
        <v>9036</v>
      </c>
      <c r="AF860" s="290">
        <v>90</v>
      </c>
      <c r="AG860" s="290">
        <v>8667</v>
      </c>
      <c r="AH860" s="290">
        <v>19</v>
      </c>
      <c r="AI860" s="290">
        <v>214</v>
      </c>
      <c r="AJ860" s="290">
        <v>36</v>
      </c>
      <c r="AK860" s="290">
        <v>7</v>
      </c>
      <c r="AL860" s="290">
        <v>0</v>
      </c>
      <c r="AM860" s="290">
        <v>0</v>
      </c>
      <c r="AN860" s="290">
        <v>0</v>
      </c>
      <c r="AO860" s="290">
        <v>2</v>
      </c>
      <c r="AP860" s="290">
        <v>0</v>
      </c>
      <c r="AQ860" s="291">
        <v>1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55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12.8</v>
      </c>
      <c r="D863" s="63">
        <v>0.4</v>
      </c>
      <c r="E863" s="64">
        <v>11.8</v>
      </c>
      <c r="F863" s="64">
        <v>0</v>
      </c>
      <c r="G863" s="64">
        <v>0.6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13.399999999999999</v>
      </c>
      <c r="R863" s="63">
        <v>0.2</v>
      </c>
      <c r="S863" s="64">
        <v>12.2</v>
      </c>
      <c r="T863" s="64">
        <v>0</v>
      </c>
      <c r="U863" s="64">
        <v>1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26.200000000000003</v>
      </c>
      <c r="AF863" s="192">
        <v>0.6</v>
      </c>
      <c r="AG863" s="63">
        <v>24</v>
      </c>
      <c r="AH863" s="63">
        <v>0</v>
      </c>
      <c r="AI863" s="63">
        <v>1.6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10.8</v>
      </c>
      <c r="D864" s="66">
        <v>0.4</v>
      </c>
      <c r="E864" s="66">
        <v>8.6</v>
      </c>
      <c r="F864" s="66">
        <v>0</v>
      </c>
      <c r="G864" s="66">
        <v>1.8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11.8</v>
      </c>
      <c r="R864" s="66">
        <v>0.4</v>
      </c>
      <c r="S864" s="66">
        <v>10</v>
      </c>
      <c r="T864" s="66">
        <v>0</v>
      </c>
      <c r="U864" s="66">
        <v>1.4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22.6</v>
      </c>
      <c r="AF864" s="154">
        <v>0.8</v>
      </c>
      <c r="AG864" s="91">
        <v>18.600000000000001</v>
      </c>
      <c r="AH864" s="91">
        <v>0</v>
      </c>
      <c r="AI864" s="91">
        <v>3.2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8.6</v>
      </c>
      <c r="D865" s="66">
        <v>0</v>
      </c>
      <c r="E865" s="66">
        <v>8</v>
      </c>
      <c r="F865" s="66">
        <v>0</v>
      </c>
      <c r="G865" s="66">
        <v>0.4</v>
      </c>
      <c r="H865" s="66">
        <v>0.2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10.199999999999999</v>
      </c>
      <c r="R865" s="66">
        <v>0.2</v>
      </c>
      <c r="S865" s="66">
        <v>9.6</v>
      </c>
      <c r="T865" s="66">
        <v>0</v>
      </c>
      <c r="U865" s="66">
        <v>0.4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18.8</v>
      </c>
      <c r="AF865" s="154">
        <v>0.2</v>
      </c>
      <c r="AG865" s="91">
        <v>17.600000000000001</v>
      </c>
      <c r="AH865" s="91">
        <v>0</v>
      </c>
      <c r="AI865" s="91">
        <v>0.8</v>
      </c>
      <c r="AJ865" s="91">
        <v>0.2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7.4</v>
      </c>
      <c r="D866" s="66">
        <v>0</v>
      </c>
      <c r="E866" s="66">
        <v>7.4</v>
      </c>
      <c r="F866" s="66">
        <v>0</v>
      </c>
      <c r="G866" s="66">
        <v>0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8.7999999999999989</v>
      </c>
      <c r="R866" s="66">
        <v>0</v>
      </c>
      <c r="S866" s="66">
        <v>8.1999999999999993</v>
      </c>
      <c r="T866" s="66">
        <v>0</v>
      </c>
      <c r="U866" s="66">
        <v>0.6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16.2</v>
      </c>
      <c r="AF866" s="154">
        <v>0</v>
      </c>
      <c r="AG866" s="91">
        <v>15.6</v>
      </c>
      <c r="AH866" s="91">
        <v>0</v>
      </c>
      <c r="AI866" s="91">
        <v>0.6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6.6000000000000005</v>
      </c>
      <c r="D867" s="66">
        <v>0.2</v>
      </c>
      <c r="E867" s="66">
        <v>6.4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5.8000000000000007</v>
      </c>
      <c r="R867" s="66">
        <v>0</v>
      </c>
      <c r="S867" s="66">
        <v>5.4</v>
      </c>
      <c r="T867" s="66">
        <v>0</v>
      </c>
      <c r="U867" s="66">
        <v>0.4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12.4</v>
      </c>
      <c r="AF867" s="154">
        <v>0.2</v>
      </c>
      <c r="AG867" s="91">
        <v>11.8</v>
      </c>
      <c r="AH867" s="91">
        <v>0</v>
      </c>
      <c r="AI867" s="91">
        <v>0.4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6.4</v>
      </c>
      <c r="D868" s="66">
        <v>0.2</v>
      </c>
      <c r="E868" s="66">
        <v>5.6</v>
      </c>
      <c r="F868" s="66">
        <v>0</v>
      </c>
      <c r="G868" s="66">
        <v>0.2</v>
      </c>
      <c r="H868" s="66">
        <v>0.2</v>
      </c>
      <c r="I868" s="66">
        <v>0</v>
      </c>
      <c r="J868" s="66">
        <v>0</v>
      </c>
      <c r="K868" s="66">
        <v>0</v>
      </c>
      <c r="L868" s="66">
        <v>0.2</v>
      </c>
      <c r="M868" s="66">
        <v>0</v>
      </c>
      <c r="N868" s="66">
        <v>0</v>
      </c>
      <c r="O868" s="67">
        <v>0</v>
      </c>
      <c r="P868" s="6"/>
      <c r="Q868" s="71">
        <v>5.8000000000000007</v>
      </c>
      <c r="R868" s="66">
        <v>0</v>
      </c>
      <c r="S868" s="66">
        <v>5.4</v>
      </c>
      <c r="T868" s="66">
        <v>0</v>
      </c>
      <c r="U868" s="66">
        <v>0.4</v>
      </c>
      <c r="V868" s="66">
        <v>0</v>
      </c>
      <c r="W868" s="66">
        <v>0</v>
      </c>
      <c r="X868" s="66">
        <v>0</v>
      </c>
      <c r="Y868" s="66">
        <v>0</v>
      </c>
      <c r="Z868" s="66">
        <v>0</v>
      </c>
      <c r="AA868" s="66">
        <v>0</v>
      </c>
      <c r="AB868" s="66">
        <v>0</v>
      </c>
      <c r="AC868" s="67">
        <v>0</v>
      </c>
      <c r="AD868" s="6"/>
      <c r="AE868" s="71">
        <v>12.199999999999998</v>
      </c>
      <c r="AF868" s="154">
        <v>0.2</v>
      </c>
      <c r="AG868" s="91">
        <v>11</v>
      </c>
      <c r="AH868" s="91">
        <v>0</v>
      </c>
      <c r="AI868" s="91">
        <v>0.6</v>
      </c>
      <c r="AJ868" s="91">
        <v>0.2</v>
      </c>
      <c r="AK868" s="91">
        <v>0</v>
      </c>
      <c r="AL868" s="91">
        <v>0</v>
      </c>
      <c r="AM868" s="91">
        <v>0</v>
      </c>
      <c r="AN868" s="91">
        <v>0.2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4.8000000000000007</v>
      </c>
      <c r="D869" s="66">
        <v>0.2</v>
      </c>
      <c r="E869" s="66">
        <v>4.4000000000000004</v>
      </c>
      <c r="F869" s="66">
        <v>0</v>
      </c>
      <c r="G869" s="66">
        <v>0.2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5.6000000000000005</v>
      </c>
      <c r="R869" s="66">
        <v>0.2</v>
      </c>
      <c r="S869" s="66">
        <v>5</v>
      </c>
      <c r="T869" s="66">
        <v>0</v>
      </c>
      <c r="U869" s="66">
        <v>0.4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10.4</v>
      </c>
      <c r="AF869" s="154">
        <v>0.4</v>
      </c>
      <c r="AG869" s="91">
        <v>9.4</v>
      </c>
      <c r="AH869" s="91">
        <v>0</v>
      </c>
      <c r="AI869" s="91">
        <v>0.6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5.2</v>
      </c>
      <c r="D870" s="66">
        <v>0</v>
      </c>
      <c r="E870" s="66">
        <v>5</v>
      </c>
      <c r="F870" s="66">
        <v>0</v>
      </c>
      <c r="G870" s="66">
        <v>0.2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4.4000000000000004</v>
      </c>
      <c r="R870" s="66">
        <v>0</v>
      </c>
      <c r="S870" s="66">
        <v>4</v>
      </c>
      <c r="T870" s="66">
        <v>0</v>
      </c>
      <c r="U870" s="66">
        <v>0.4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9.6</v>
      </c>
      <c r="AF870" s="154">
        <v>0</v>
      </c>
      <c r="AG870" s="91">
        <v>9</v>
      </c>
      <c r="AH870" s="91">
        <v>0</v>
      </c>
      <c r="AI870" s="91">
        <v>0.6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3.6</v>
      </c>
      <c r="D871" s="66">
        <v>0</v>
      </c>
      <c r="E871" s="66">
        <v>3.6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2.6</v>
      </c>
      <c r="R871" s="66">
        <v>0.2</v>
      </c>
      <c r="S871" s="66">
        <v>2.4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6.2</v>
      </c>
      <c r="AF871" s="154">
        <v>0.2</v>
      </c>
      <c r="AG871" s="91">
        <v>6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2</v>
      </c>
      <c r="D872" s="66">
        <v>0</v>
      </c>
      <c r="E872" s="66">
        <v>2</v>
      </c>
      <c r="F872" s="66">
        <v>0</v>
      </c>
      <c r="G872" s="66">
        <v>0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3.8000000000000003</v>
      </c>
      <c r="R872" s="66">
        <v>0</v>
      </c>
      <c r="S872" s="66">
        <v>3.6</v>
      </c>
      <c r="T872" s="66">
        <v>0</v>
      </c>
      <c r="U872" s="66">
        <v>0.2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5.8</v>
      </c>
      <c r="AF872" s="154">
        <v>0</v>
      </c>
      <c r="AG872" s="91">
        <v>5.6</v>
      </c>
      <c r="AH872" s="91">
        <v>0</v>
      </c>
      <c r="AI872" s="91">
        <v>0.2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2.2000000000000002</v>
      </c>
      <c r="D873" s="66">
        <v>0.2</v>
      </c>
      <c r="E873" s="66">
        <v>2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2</v>
      </c>
      <c r="R873" s="66">
        <v>0</v>
      </c>
      <c r="S873" s="66">
        <v>2</v>
      </c>
      <c r="T873" s="66">
        <v>0</v>
      </c>
      <c r="U873" s="66">
        <v>0</v>
      </c>
      <c r="V873" s="66">
        <v>0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4.2</v>
      </c>
      <c r="AF873" s="154">
        <v>0.2</v>
      </c>
      <c r="AG873" s="91">
        <v>4</v>
      </c>
      <c r="AH873" s="91">
        <v>0</v>
      </c>
      <c r="AI873" s="91">
        <v>0</v>
      </c>
      <c r="AJ873" s="91">
        <v>0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2.6</v>
      </c>
      <c r="D874" s="66">
        <v>0</v>
      </c>
      <c r="E874" s="66">
        <v>2.6</v>
      </c>
      <c r="F874" s="66">
        <v>0</v>
      </c>
      <c r="G874" s="66">
        <v>0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3</v>
      </c>
      <c r="R874" s="66">
        <v>0.2</v>
      </c>
      <c r="S874" s="66">
        <v>2.8</v>
      </c>
      <c r="T874" s="66">
        <v>0</v>
      </c>
      <c r="U874" s="66">
        <v>0</v>
      </c>
      <c r="V874" s="66">
        <v>0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5.6000000000000005</v>
      </c>
      <c r="AF874" s="154">
        <v>0.2</v>
      </c>
      <c r="AG874" s="91">
        <v>5.4</v>
      </c>
      <c r="AH874" s="91">
        <v>0</v>
      </c>
      <c r="AI874" s="91">
        <v>0</v>
      </c>
      <c r="AJ874" s="91">
        <v>0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2.6</v>
      </c>
      <c r="D875" s="66">
        <v>0.2</v>
      </c>
      <c r="E875" s="66">
        <v>2.4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3.6</v>
      </c>
      <c r="R875" s="66">
        <v>0</v>
      </c>
      <c r="S875" s="66">
        <v>3.6</v>
      </c>
      <c r="T875" s="66">
        <v>0</v>
      </c>
      <c r="U875" s="66">
        <v>0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6.2</v>
      </c>
      <c r="AF875" s="154">
        <v>0.2</v>
      </c>
      <c r="AG875" s="91">
        <v>6</v>
      </c>
      <c r="AH875" s="91">
        <v>0</v>
      </c>
      <c r="AI875" s="91">
        <v>0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2</v>
      </c>
      <c r="D876" s="66">
        <v>0</v>
      </c>
      <c r="E876" s="66">
        <v>1.8</v>
      </c>
      <c r="F876" s="66">
        <v>0</v>
      </c>
      <c r="G876" s="66">
        <v>0.2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1.2</v>
      </c>
      <c r="R876" s="66">
        <v>0</v>
      </c>
      <c r="S876" s="66">
        <v>1.2</v>
      </c>
      <c r="T876" s="66">
        <v>0</v>
      </c>
      <c r="U876" s="66">
        <v>0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3.2</v>
      </c>
      <c r="AF876" s="154">
        <v>0</v>
      </c>
      <c r="AG876" s="91">
        <v>3</v>
      </c>
      <c r="AH876" s="91">
        <v>0</v>
      </c>
      <c r="AI876" s="91">
        <v>0.2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2.2000000000000002</v>
      </c>
      <c r="D877" s="66">
        <v>0</v>
      </c>
      <c r="E877" s="66">
        <v>2.2000000000000002</v>
      </c>
      <c r="F877" s="66">
        <v>0</v>
      </c>
      <c r="G877" s="66">
        <v>0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2.6</v>
      </c>
      <c r="R877" s="66">
        <v>0</v>
      </c>
      <c r="S877" s="66">
        <v>2.6</v>
      </c>
      <c r="T877" s="66">
        <v>0</v>
      </c>
      <c r="U877" s="66">
        <v>0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4.8</v>
      </c>
      <c r="AF877" s="154">
        <v>0</v>
      </c>
      <c r="AG877" s="91">
        <v>4.8</v>
      </c>
      <c r="AH877" s="91">
        <v>0</v>
      </c>
      <c r="AI877" s="91">
        <v>0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2.4000000000000004</v>
      </c>
      <c r="D878" s="66">
        <v>0</v>
      </c>
      <c r="E878" s="66">
        <v>2.2000000000000002</v>
      </c>
      <c r="F878" s="66">
        <v>0</v>
      </c>
      <c r="G878" s="66">
        <v>0.2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1.6</v>
      </c>
      <c r="R878" s="66">
        <v>0</v>
      </c>
      <c r="S878" s="66">
        <v>1.6</v>
      </c>
      <c r="T878" s="66">
        <v>0</v>
      </c>
      <c r="U878" s="66">
        <v>0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4</v>
      </c>
      <c r="AF878" s="154">
        <v>0</v>
      </c>
      <c r="AG878" s="91">
        <v>3.8</v>
      </c>
      <c r="AH878" s="91">
        <v>0</v>
      </c>
      <c r="AI878" s="91">
        <v>0.2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1.8</v>
      </c>
      <c r="D879" s="66">
        <v>0</v>
      </c>
      <c r="E879" s="66">
        <v>1.8</v>
      </c>
      <c r="F879" s="66">
        <v>0</v>
      </c>
      <c r="G879" s="66">
        <v>0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2.2000000000000002</v>
      </c>
      <c r="R879" s="66">
        <v>0</v>
      </c>
      <c r="S879" s="66">
        <v>2</v>
      </c>
      <c r="T879" s="66">
        <v>0</v>
      </c>
      <c r="U879" s="66">
        <v>0.2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4</v>
      </c>
      <c r="AF879" s="154">
        <v>0</v>
      </c>
      <c r="AG879" s="91">
        <v>3.8</v>
      </c>
      <c r="AH879" s="91">
        <v>0</v>
      </c>
      <c r="AI879" s="91">
        <v>0.2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3.8</v>
      </c>
      <c r="D880" s="66">
        <v>0.2</v>
      </c>
      <c r="E880" s="66">
        <v>2.8</v>
      </c>
      <c r="F880" s="66">
        <v>0</v>
      </c>
      <c r="G880" s="66">
        <v>0.4</v>
      </c>
      <c r="H880" s="66">
        <v>0.4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2.6</v>
      </c>
      <c r="R880" s="66">
        <v>0</v>
      </c>
      <c r="S880" s="66">
        <v>2.6</v>
      </c>
      <c r="T880" s="66">
        <v>0</v>
      </c>
      <c r="U880" s="66">
        <v>0</v>
      </c>
      <c r="V880" s="66">
        <v>0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6.4000000000000012</v>
      </c>
      <c r="AF880" s="154">
        <v>0.2</v>
      </c>
      <c r="AG880" s="91">
        <v>5.4</v>
      </c>
      <c r="AH880" s="91">
        <v>0</v>
      </c>
      <c r="AI880" s="91">
        <v>0.4</v>
      </c>
      <c r="AJ880" s="91">
        <v>0.4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4.8</v>
      </c>
      <c r="D881" s="66">
        <v>0</v>
      </c>
      <c r="E881" s="66">
        <v>4.2</v>
      </c>
      <c r="F881" s="66">
        <v>0</v>
      </c>
      <c r="G881" s="66">
        <v>0.6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3.8</v>
      </c>
      <c r="R881" s="66">
        <v>0</v>
      </c>
      <c r="S881" s="66">
        <v>3.4</v>
      </c>
      <c r="T881" s="66">
        <v>0</v>
      </c>
      <c r="U881" s="66">
        <v>0.4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8.6</v>
      </c>
      <c r="AF881" s="154">
        <v>0</v>
      </c>
      <c r="AG881" s="91">
        <v>7.6</v>
      </c>
      <c r="AH881" s="91">
        <v>0</v>
      </c>
      <c r="AI881" s="91">
        <v>1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5</v>
      </c>
      <c r="D882" s="66">
        <v>0</v>
      </c>
      <c r="E882" s="66">
        <v>4</v>
      </c>
      <c r="F882" s="66">
        <v>0</v>
      </c>
      <c r="G882" s="66">
        <v>1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5</v>
      </c>
      <c r="R882" s="66">
        <v>0</v>
      </c>
      <c r="S882" s="66">
        <v>4.2</v>
      </c>
      <c r="T882" s="66">
        <v>0</v>
      </c>
      <c r="U882" s="66">
        <v>0.8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10</v>
      </c>
      <c r="AF882" s="154">
        <v>0</v>
      </c>
      <c r="AG882" s="91">
        <v>8.1999999999999993</v>
      </c>
      <c r="AH882" s="91">
        <v>0</v>
      </c>
      <c r="AI882" s="91">
        <v>1.8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6.6000000000000005</v>
      </c>
      <c r="D883" s="66">
        <v>0.2</v>
      </c>
      <c r="E883" s="66">
        <v>5.2</v>
      </c>
      <c r="F883" s="66">
        <v>0</v>
      </c>
      <c r="G883" s="66">
        <v>1.2</v>
      </c>
      <c r="H883" s="66">
        <v>0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6.4</v>
      </c>
      <c r="R883" s="66">
        <v>0</v>
      </c>
      <c r="S883" s="66">
        <v>6</v>
      </c>
      <c r="T883" s="66">
        <v>0</v>
      </c>
      <c r="U883" s="66">
        <v>0.4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12.999999999999998</v>
      </c>
      <c r="AF883" s="154">
        <v>0.2</v>
      </c>
      <c r="AG883" s="91">
        <v>11.2</v>
      </c>
      <c r="AH883" s="91">
        <v>0</v>
      </c>
      <c r="AI883" s="91">
        <v>1.6</v>
      </c>
      <c r="AJ883" s="91">
        <v>0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13.2</v>
      </c>
      <c r="D884" s="66">
        <v>0.2</v>
      </c>
      <c r="E884" s="66">
        <v>12.6</v>
      </c>
      <c r="F884" s="66">
        <v>0</v>
      </c>
      <c r="G884" s="66">
        <v>0.4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5.6000000000000005</v>
      </c>
      <c r="R884" s="66">
        <v>0</v>
      </c>
      <c r="S884" s="66">
        <v>5.2</v>
      </c>
      <c r="T884" s="66">
        <v>0</v>
      </c>
      <c r="U884" s="66">
        <v>0.4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18.8</v>
      </c>
      <c r="AF884" s="154">
        <v>0.2</v>
      </c>
      <c r="AG884" s="91">
        <v>17.8</v>
      </c>
      <c r="AH884" s="91">
        <v>0</v>
      </c>
      <c r="AI884" s="91">
        <v>0.8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20.6</v>
      </c>
      <c r="D885" s="66">
        <v>0</v>
      </c>
      <c r="E885" s="66">
        <v>18.600000000000001</v>
      </c>
      <c r="F885" s="66">
        <v>0</v>
      </c>
      <c r="G885" s="66">
        <v>2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7.2</v>
      </c>
      <c r="R885" s="66">
        <v>0</v>
      </c>
      <c r="S885" s="66">
        <v>6.4</v>
      </c>
      <c r="T885" s="66">
        <v>0</v>
      </c>
      <c r="U885" s="66">
        <v>0.8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27.8</v>
      </c>
      <c r="AF885" s="154">
        <v>0</v>
      </c>
      <c r="AG885" s="91">
        <v>25</v>
      </c>
      <c r="AH885" s="91">
        <v>0</v>
      </c>
      <c r="AI885" s="91">
        <v>2.8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20.2</v>
      </c>
      <c r="D886" s="66">
        <v>1</v>
      </c>
      <c r="E886" s="66">
        <v>17.8</v>
      </c>
      <c r="F886" s="66">
        <v>0</v>
      </c>
      <c r="G886" s="66">
        <v>1.4</v>
      </c>
      <c r="H886" s="66">
        <v>0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9.4</v>
      </c>
      <c r="R886" s="66">
        <v>0</v>
      </c>
      <c r="S886" s="66">
        <v>8</v>
      </c>
      <c r="T886" s="66">
        <v>0</v>
      </c>
      <c r="U886" s="66">
        <v>1.4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29.6</v>
      </c>
      <c r="AF886" s="154">
        <v>1</v>
      </c>
      <c r="AG886" s="91">
        <v>25.8</v>
      </c>
      <c r="AH886" s="91">
        <v>0</v>
      </c>
      <c r="AI886" s="91">
        <v>2.8</v>
      </c>
      <c r="AJ886" s="91">
        <v>0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29.599999999999998</v>
      </c>
      <c r="D887" s="91">
        <v>0.4</v>
      </c>
      <c r="E887" s="66">
        <v>27</v>
      </c>
      <c r="F887" s="66">
        <v>0</v>
      </c>
      <c r="G887" s="66">
        <v>2.2000000000000002</v>
      </c>
      <c r="H887" s="66">
        <v>0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10</v>
      </c>
      <c r="R887" s="91">
        <v>0</v>
      </c>
      <c r="S887" s="66">
        <v>9.6</v>
      </c>
      <c r="T887" s="66">
        <v>0</v>
      </c>
      <c r="U887" s="66">
        <v>0.4</v>
      </c>
      <c r="V887" s="66">
        <v>0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39.6</v>
      </c>
      <c r="AF887" s="154">
        <v>0.4</v>
      </c>
      <c r="AG887" s="91">
        <v>36.6</v>
      </c>
      <c r="AH887" s="91">
        <v>0</v>
      </c>
      <c r="AI887" s="91">
        <v>2.6</v>
      </c>
      <c r="AJ887" s="91">
        <v>0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42.4</v>
      </c>
      <c r="D888" s="66">
        <v>0.8</v>
      </c>
      <c r="E888" s="66">
        <v>39.4</v>
      </c>
      <c r="F888" s="66">
        <v>0</v>
      </c>
      <c r="G888" s="66">
        <v>2.2000000000000002</v>
      </c>
      <c r="H888" s="66">
        <v>0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20.2</v>
      </c>
      <c r="R888" s="66">
        <v>0.2</v>
      </c>
      <c r="S888" s="66">
        <v>19</v>
      </c>
      <c r="T888" s="66">
        <v>0</v>
      </c>
      <c r="U888" s="66">
        <v>1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62.6</v>
      </c>
      <c r="AF888" s="154">
        <v>1</v>
      </c>
      <c r="AG888" s="91">
        <v>58.4</v>
      </c>
      <c r="AH888" s="91">
        <v>0</v>
      </c>
      <c r="AI888" s="91">
        <v>3.2</v>
      </c>
      <c r="AJ888" s="91">
        <v>0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76.400000000000006</v>
      </c>
      <c r="D889" s="66">
        <v>3.8</v>
      </c>
      <c r="E889" s="66">
        <v>68.400000000000006</v>
      </c>
      <c r="F889" s="66">
        <v>0</v>
      </c>
      <c r="G889" s="66">
        <v>4</v>
      </c>
      <c r="H889" s="66">
        <v>0.2</v>
      </c>
      <c r="I889" s="66">
        <v>0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16.8</v>
      </c>
      <c r="R889" s="66">
        <v>0.6</v>
      </c>
      <c r="S889" s="66">
        <v>14.8</v>
      </c>
      <c r="T889" s="66">
        <v>0</v>
      </c>
      <c r="U889" s="66">
        <v>1.4</v>
      </c>
      <c r="V889" s="66">
        <v>0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93.200000000000017</v>
      </c>
      <c r="AF889" s="154">
        <v>4.4000000000000004</v>
      </c>
      <c r="AG889" s="91">
        <v>83.2</v>
      </c>
      <c r="AH889" s="91">
        <v>0</v>
      </c>
      <c r="AI889" s="91">
        <v>5.4</v>
      </c>
      <c r="AJ889" s="91">
        <v>0.2</v>
      </c>
      <c r="AK889" s="91">
        <v>0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84.600000000000009</v>
      </c>
      <c r="D890" s="66">
        <v>1.2</v>
      </c>
      <c r="E890" s="66">
        <v>80</v>
      </c>
      <c r="F890" s="66">
        <v>0.2</v>
      </c>
      <c r="G890" s="66">
        <v>3.2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25.400000000000002</v>
      </c>
      <c r="R890" s="66">
        <v>0</v>
      </c>
      <c r="S890" s="66">
        <v>23.8</v>
      </c>
      <c r="T890" s="66">
        <v>0</v>
      </c>
      <c r="U890" s="66">
        <v>1.6</v>
      </c>
      <c r="V890" s="66">
        <v>0</v>
      </c>
      <c r="W890" s="66">
        <v>0</v>
      </c>
      <c r="X890" s="66">
        <v>0</v>
      </c>
      <c r="Y890" s="66">
        <v>0</v>
      </c>
      <c r="Z890" s="66">
        <v>0</v>
      </c>
      <c r="AA890" s="66">
        <v>0</v>
      </c>
      <c r="AB890" s="66">
        <v>0</v>
      </c>
      <c r="AC890" s="67">
        <v>0</v>
      </c>
      <c r="AD890" s="6"/>
      <c r="AE890" s="71">
        <v>110</v>
      </c>
      <c r="AF890" s="154">
        <v>1.2</v>
      </c>
      <c r="AG890" s="91">
        <v>103.8</v>
      </c>
      <c r="AH890" s="91">
        <v>0.2</v>
      </c>
      <c r="AI890" s="91">
        <v>4.8</v>
      </c>
      <c r="AJ890" s="91">
        <v>0</v>
      </c>
      <c r="AK890" s="91">
        <v>0</v>
      </c>
      <c r="AL890" s="91">
        <v>0</v>
      </c>
      <c r="AM890" s="91">
        <v>0</v>
      </c>
      <c r="AN890" s="91">
        <v>0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121.4</v>
      </c>
      <c r="D891" s="66">
        <v>1.6</v>
      </c>
      <c r="E891" s="66">
        <v>114.2</v>
      </c>
      <c r="F891" s="66">
        <v>0.2</v>
      </c>
      <c r="G891" s="66">
        <v>4.8</v>
      </c>
      <c r="H891" s="66">
        <v>0.4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0.2</v>
      </c>
      <c r="O891" s="67">
        <v>0</v>
      </c>
      <c r="P891" s="6"/>
      <c r="Q891" s="71">
        <v>28.999999999999996</v>
      </c>
      <c r="R891" s="66">
        <v>0.2</v>
      </c>
      <c r="S891" s="66">
        <v>27</v>
      </c>
      <c r="T891" s="66">
        <v>0</v>
      </c>
      <c r="U891" s="66">
        <v>1.2</v>
      </c>
      <c r="V891" s="66">
        <v>0.2</v>
      </c>
      <c r="W891" s="66">
        <v>0.2</v>
      </c>
      <c r="X891" s="66">
        <v>0</v>
      </c>
      <c r="Y891" s="66">
        <v>0</v>
      </c>
      <c r="Z891" s="66">
        <v>0</v>
      </c>
      <c r="AA891" s="66">
        <v>0.2</v>
      </c>
      <c r="AB891" s="66">
        <v>0</v>
      </c>
      <c r="AC891" s="67">
        <v>0</v>
      </c>
      <c r="AD891" s="6"/>
      <c r="AE891" s="71">
        <v>150.39999999999995</v>
      </c>
      <c r="AF891" s="154">
        <v>1.8</v>
      </c>
      <c r="AG891" s="91">
        <v>141.19999999999999</v>
      </c>
      <c r="AH891" s="91">
        <v>0.2</v>
      </c>
      <c r="AI891" s="91">
        <v>6</v>
      </c>
      <c r="AJ891" s="91">
        <v>0.6</v>
      </c>
      <c r="AK891" s="91">
        <v>0.2</v>
      </c>
      <c r="AL891" s="91">
        <v>0</v>
      </c>
      <c r="AM891" s="91">
        <v>0</v>
      </c>
      <c r="AN891" s="91">
        <v>0</v>
      </c>
      <c r="AO891" s="91">
        <v>0.2</v>
      </c>
      <c r="AP891" s="91">
        <v>0.2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143.6</v>
      </c>
      <c r="D892" s="66">
        <v>3</v>
      </c>
      <c r="E892" s="66">
        <v>130.4</v>
      </c>
      <c r="F892" s="66">
        <v>0</v>
      </c>
      <c r="G892" s="66">
        <v>8.8000000000000007</v>
      </c>
      <c r="H892" s="66">
        <v>0.4</v>
      </c>
      <c r="I892" s="66">
        <v>0.4</v>
      </c>
      <c r="J892" s="66">
        <v>0.2</v>
      </c>
      <c r="K892" s="66">
        <v>0.2</v>
      </c>
      <c r="L892" s="66">
        <v>0.2</v>
      </c>
      <c r="M892" s="66">
        <v>0</v>
      </c>
      <c r="N892" s="66">
        <v>0</v>
      </c>
      <c r="O892" s="67">
        <v>0</v>
      </c>
      <c r="P892" s="6"/>
      <c r="Q892" s="71">
        <v>42.199999999999996</v>
      </c>
      <c r="R892" s="66">
        <v>1.8</v>
      </c>
      <c r="S892" s="66">
        <v>34.799999999999997</v>
      </c>
      <c r="T892" s="66">
        <v>0.6</v>
      </c>
      <c r="U892" s="66">
        <v>4.4000000000000004</v>
      </c>
      <c r="V892" s="66">
        <v>0.2</v>
      </c>
      <c r="W892" s="66">
        <v>0.4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</v>
      </c>
      <c r="AD892" s="6"/>
      <c r="AE892" s="71">
        <v>185.79999999999995</v>
      </c>
      <c r="AF892" s="154">
        <v>4.8</v>
      </c>
      <c r="AG892" s="91">
        <v>165.2</v>
      </c>
      <c r="AH892" s="91">
        <v>0.6</v>
      </c>
      <c r="AI892" s="91">
        <v>13.2</v>
      </c>
      <c r="AJ892" s="91">
        <v>0.6</v>
      </c>
      <c r="AK892" s="91">
        <v>0.8</v>
      </c>
      <c r="AL892" s="91">
        <v>0.2</v>
      </c>
      <c r="AM892" s="91">
        <v>0.2</v>
      </c>
      <c r="AN892" s="91">
        <v>0.2</v>
      </c>
      <c r="AO892" s="91">
        <v>0</v>
      </c>
      <c r="AP892" s="91">
        <v>0</v>
      </c>
      <c r="AQ892" s="194">
        <v>0</v>
      </c>
      <c r="AR892" s="9"/>
    </row>
    <row r="893" spans="1:44" x14ac:dyDescent="0.35">
      <c r="A893" s="133"/>
      <c r="B893" s="183">
        <v>0.3125</v>
      </c>
      <c r="C893" s="71">
        <v>176.79999999999998</v>
      </c>
      <c r="D893" s="66">
        <v>5.4</v>
      </c>
      <c r="E893" s="66">
        <v>162.4</v>
      </c>
      <c r="F893" s="66">
        <v>0.4</v>
      </c>
      <c r="G893" s="66">
        <v>7.6</v>
      </c>
      <c r="H893" s="66">
        <v>0.2</v>
      </c>
      <c r="I893" s="66">
        <v>0.4</v>
      </c>
      <c r="J893" s="66">
        <v>0.2</v>
      </c>
      <c r="K893" s="66">
        <v>0.2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61.6</v>
      </c>
      <c r="R893" s="66">
        <v>0</v>
      </c>
      <c r="S893" s="66">
        <v>56.6</v>
      </c>
      <c r="T893" s="66">
        <v>0.4</v>
      </c>
      <c r="U893" s="66">
        <v>3.8</v>
      </c>
      <c r="V893" s="66">
        <v>0.4</v>
      </c>
      <c r="W893" s="66">
        <v>0.2</v>
      </c>
      <c r="X893" s="66">
        <v>0</v>
      </c>
      <c r="Y893" s="66">
        <v>0.2</v>
      </c>
      <c r="Z893" s="66">
        <v>0</v>
      </c>
      <c r="AA893" s="66">
        <v>0</v>
      </c>
      <c r="AB893" s="66">
        <v>0</v>
      </c>
      <c r="AC893" s="67">
        <v>0</v>
      </c>
      <c r="AD893" s="6"/>
      <c r="AE893" s="71">
        <v>238.4</v>
      </c>
      <c r="AF893" s="154">
        <v>5.4</v>
      </c>
      <c r="AG893" s="91">
        <v>219</v>
      </c>
      <c r="AH893" s="91">
        <v>0.8</v>
      </c>
      <c r="AI893" s="91">
        <v>11.4</v>
      </c>
      <c r="AJ893" s="91">
        <v>0.6</v>
      </c>
      <c r="AK893" s="91">
        <v>0.6</v>
      </c>
      <c r="AL893" s="91">
        <v>0.2</v>
      </c>
      <c r="AM893" s="91">
        <v>0.4</v>
      </c>
      <c r="AN893" s="91">
        <v>0</v>
      </c>
      <c r="AO893" s="91">
        <v>0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141.19999999999999</v>
      </c>
      <c r="D894" s="66">
        <v>5.4</v>
      </c>
      <c r="E894" s="66">
        <v>126.6</v>
      </c>
      <c r="F894" s="66">
        <v>0.4</v>
      </c>
      <c r="G894" s="66">
        <v>8</v>
      </c>
      <c r="H894" s="66">
        <v>0.4</v>
      </c>
      <c r="I894" s="66">
        <v>0.2</v>
      </c>
      <c r="J894" s="66">
        <v>0.2</v>
      </c>
      <c r="K894" s="66">
        <v>0</v>
      </c>
      <c r="L894" s="66">
        <v>0</v>
      </c>
      <c r="M894" s="66">
        <v>0</v>
      </c>
      <c r="N894" s="66">
        <v>0</v>
      </c>
      <c r="O894" s="67">
        <v>0</v>
      </c>
      <c r="P894" s="6"/>
      <c r="Q894" s="71">
        <v>80.2</v>
      </c>
      <c r="R894" s="66">
        <v>0.8</v>
      </c>
      <c r="S894" s="66">
        <v>75</v>
      </c>
      <c r="T894" s="66">
        <v>0.2</v>
      </c>
      <c r="U894" s="66">
        <v>4</v>
      </c>
      <c r="V894" s="66">
        <v>0</v>
      </c>
      <c r="W894" s="66">
        <v>0.2</v>
      </c>
      <c r="X894" s="66">
        <v>0</v>
      </c>
      <c r="Y894" s="66">
        <v>0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221.39999999999998</v>
      </c>
      <c r="AF894" s="154">
        <v>6.2</v>
      </c>
      <c r="AG894" s="91">
        <v>201.6</v>
      </c>
      <c r="AH894" s="91">
        <v>0.6</v>
      </c>
      <c r="AI894" s="91">
        <v>12</v>
      </c>
      <c r="AJ894" s="91">
        <v>0.4</v>
      </c>
      <c r="AK894" s="91">
        <v>0.4</v>
      </c>
      <c r="AL894" s="91">
        <v>0.2</v>
      </c>
      <c r="AM894" s="91">
        <v>0</v>
      </c>
      <c r="AN894" s="91">
        <v>0</v>
      </c>
      <c r="AO894" s="91">
        <v>0</v>
      </c>
      <c r="AP894" s="91">
        <v>0</v>
      </c>
      <c r="AQ894" s="194">
        <v>0</v>
      </c>
      <c r="AR894" s="9"/>
    </row>
    <row r="895" spans="1:44" x14ac:dyDescent="0.35">
      <c r="A895" s="133"/>
      <c r="B895" s="183">
        <v>0.33333299999999999</v>
      </c>
      <c r="C895" s="71">
        <v>109.4</v>
      </c>
      <c r="D895" s="66">
        <v>2.4</v>
      </c>
      <c r="E895" s="66">
        <v>100</v>
      </c>
      <c r="F895" s="66">
        <v>0.2</v>
      </c>
      <c r="G895" s="66">
        <v>5.8</v>
      </c>
      <c r="H895" s="66">
        <v>0.6</v>
      </c>
      <c r="I895" s="66">
        <v>0.4</v>
      </c>
      <c r="J895" s="66">
        <v>0</v>
      </c>
      <c r="K895" s="66">
        <v>0</v>
      </c>
      <c r="L895" s="66">
        <v>0</v>
      </c>
      <c r="M895" s="66">
        <v>0</v>
      </c>
      <c r="N895" s="66">
        <v>0</v>
      </c>
      <c r="O895" s="67">
        <v>0</v>
      </c>
      <c r="P895" s="6"/>
      <c r="Q895" s="71">
        <v>97.600000000000009</v>
      </c>
      <c r="R895" s="66">
        <v>1.4</v>
      </c>
      <c r="S895" s="66">
        <v>93.4</v>
      </c>
      <c r="T895" s="66">
        <v>0</v>
      </c>
      <c r="U895" s="66">
        <v>2.8</v>
      </c>
      <c r="V895" s="66">
        <v>0</v>
      </c>
      <c r="W895" s="66">
        <v>0</v>
      </c>
      <c r="X895" s="66">
        <v>0</v>
      </c>
      <c r="Y895" s="66">
        <v>0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207</v>
      </c>
      <c r="AF895" s="154">
        <v>3.8</v>
      </c>
      <c r="AG895" s="91">
        <v>193.4</v>
      </c>
      <c r="AH895" s="91">
        <v>0.2</v>
      </c>
      <c r="AI895" s="91">
        <v>8.6</v>
      </c>
      <c r="AJ895" s="91">
        <v>0.6</v>
      </c>
      <c r="AK895" s="91">
        <v>0.4</v>
      </c>
      <c r="AL895" s="91">
        <v>0</v>
      </c>
      <c r="AM895" s="91">
        <v>0</v>
      </c>
      <c r="AN895" s="91">
        <v>0</v>
      </c>
      <c r="AO895" s="91">
        <v>0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99.200000000000017</v>
      </c>
      <c r="D896" s="66">
        <v>3</v>
      </c>
      <c r="E896" s="66">
        <v>90</v>
      </c>
      <c r="F896" s="66">
        <v>1.4</v>
      </c>
      <c r="G896" s="66">
        <v>4.2</v>
      </c>
      <c r="H896" s="66">
        <v>0.2</v>
      </c>
      <c r="I896" s="66">
        <v>0</v>
      </c>
      <c r="J896" s="66">
        <v>0.2</v>
      </c>
      <c r="K896" s="66">
        <v>0</v>
      </c>
      <c r="L896" s="66">
        <v>0</v>
      </c>
      <c r="M896" s="66">
        <v>0.2</v>
      </c>
      <c r="N896" s="66">
        <v>0</v>
      </c>
      <c r="O896" s="67">
        <v>0</v>
      </c>
      <c r="P896" s="6"/>
      <c r="Q896" s="71">
        <v>107.40000000000002</v>
      </c>
      <c r="R896" s="66">
        <v>1</v>
      </c>
      <c r="S896" s="66">
        <v>101.4</v>
      </c>
      <c r="T896" s="66">
        <v>0.2</v>
      </c>
      <c r="U896" s="66">
        <v>4.2</v>
      </c>
      <c r="V896" s="66">
        <v>0.4</v>
      </c>
      <c r="W896" s="66">
        <v>0.2</v>
      </c>
      <c r="X896" s="66">
        <v>0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206.59999999999997</v>
      </c>
      <c r="AF896" s="154">
        <v>4</v>
      </c>
      <c r="AG896" s="91">
        <v>191.4</v>
      </c>
      <c r="AH896" s="91">
        <v>1.6</v>
      </c>
      <c r="AI896" s="91">
        <v>8.4</v>
      </c>
      <c r="AJ896" s="91">
        <v>0.6</v>
      </c>
      <c r="AK896" s="91">
        <v>0.2</v>
      </c>
      <c r="AL896" s="91">
        <v>0.2</v>
      </c>
      <c r="AM896" s="91">
        <v>0</v>
      </c>
      <c r="AN896" s="91">
        <v>0</v>
      </c>
      <c r="AO896" s="91">
        <v>0.2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94.40000000000002</v>
      </c>
      <c r="D897" s="66">
        <v>3.4</v>
      </c>
      <c r="E897" s="66">
        <v>85.4</v>
      </c>
      <c r="F897" s="66">
        <v>0.4</v>
      </c>
      <c r="G897" s="66">
        <v>5.2</v>
      </c>
      <c r="H897" s="66">
        <v>0</v>
      </c>
      <c r="I897" s="66">
        <v>0</v>
      </c>
      <c r="J897" s="66">
        <v>0</v>
      </c>
      <c r="K897" s="66">
        <v>0</v>
      </c>
      <c r="L897" s="66">
        <v>0</v>
      </c>
      <c r="M897" s="66">
        <v>0</v>
      </c>
      <c r="N897" s="66">
        <v>0</v>
      </c>
      <c r="O897" s="67">
        <v>0</v>
      </c>
      <c r="P897" s="6"/>
      <c r="Q897" s="71">
        <v>95.4</v>
      </c>
      <c r="R897" s="66">
        <v>0.6</v>
      </c>
      <c r="S897" s="66">
        <v>88.8</v>
      </c>
      <c r="T897" s="66">
        <v>0.2</v>
      </c>
      <c r="U897" s="66">
        <v>4.4000000000000004</v>
      </c>
      <c r="V897" s="66">
        <v>1</v>
      </c>
      <c r="W897" s="66">
        <v>0.2</v>
      </c>
      <c r="X897" s="66">
        <v>0</v>
      </c>
      <c r="Y897" s="66">
        <v>0.2</v>
      </c>
      <c r="Z897" s="66">
        <v>0</v>
      </c>
      <c r="AA897" s="66">
        <v>0</v>
      </c>
      <c r="AB897" s="66">
        <v>0</v>
      </c>
      <c r="AC897" s="67">
        <v>0</v>
      </c>
      <c r="AD897" s="6"/>
      <c r="AE897" s="71">
        <v>189.79999999999995</v>
      </c>
      <c r="AF897" s="154">
        <v>4</v>
      </c>
      <c r="AG897" s="91">
        <v>174.2</v>
      </c>
      <c r="AH897" s="91">
        <v>0.6</v>
      </c>
      <c r="AI897" s="91">
        <v>9.6</v>
      </c>
      <c r="AJ897" s="91">
        <v>1</v>
      </c>
      <c r="AK897" s="91">
        <v>0.2</v>
      </c>
      <c r="AL897" s="91">
        <v>0</v>
      </c>
      <c r="AM897" s="91">
        <v>0.2</v>
      </c>
      <c r="AN897" s="91">
        <v>0</v>
      </c>
      <c r="AO897" s="91">
        <v>0</v>
      </c>
      <c r="AP897" s="91">
        <v>0</v>
      </c>
      <c r="AQ897" s="194">
        <v>0</v>
      </c>
      <c r="AR897" s="9"/>
    </row>
    <row r="898" spans="1:44" x14ac:dyDescent="0.35">
      <c r="A898" s="133"/>
      <c r="B898" s="183">
        <v>0.36458299999999999</v>
      </c>
      <c r="C898" s="71">
        <v>124.80000000000001</v>
      </c>
      <c r="D898" s="66">
        <v>3.2</v>
      </c>
      <c r="E898" s="66">
        <v>109</v>
      </c>
      <c r="F898" s="66">
        <v>0.8</v>
      </c>
      <c r="G898" s="66">
        <v>10.4</v>
      </c>
      <c r="H898" s="66">
        <v>1</v>
      </c>
      <c r="I898" s="66">
        <v>0.4</v>
      </c>
      <c r="J898" s="66">
        <v>0</v>
      </c>
      <c r="K898" s="66">
        <v>0</v>
      </c>
      <c r="L898" s="66">
        <v>0</v>
      </c>
      <c r="M898" s="66">
        <v>0</v>
      </c>
      <c r="N898" s="66">
        <v>0</v>
      </c>
      <c r="O898" s="67">
        <v>0</v>
      </c>
      <c r="P898" s="6"/>
      <c r="Q898" s="71">
        <v>80.2</v>
      </c>
      <c r="R898" s="66">
        <v>1.2</v>
      </c>
      <c r="S898" s="66">
        <v>73</v>
      </c>
      <c r="T898" s="66">
        <v>0.2</v>
      </c>
      <c r="U898" s="66">
        <v>5.6</v>
      </c>
      <c r="V898" s="66">
        <v>0</v>
      </c>
      <c r="W898" s="66">
        <v>0</v>
      </c>
      <c r="X898" s="66">
        <v>0</v>
      </c>
      <c r="Y898" s="66">
        <v>0.2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205</v>
      </c>
      <c r="AF898" s="154">
        <v>4.4000000000000004</v>
      </c>
      <c r="AG898" s="91">
        <v>182</v>
      </c>
      <c r="AH898" s="91">
        <v>1</v>
      </c>
      <c r="AI898" s="91">
        <v>16</v>
      </c>
      <c r="AJ898" s="91">
        <v>1</v>
      </c>
      <c r="AK898" s="91">
        <v>0.4</v>
      </c>
      <c r="AL898" s="91">
        <v>0</v>
      </c>
      <c r="AM898" s="91">
        <v>0.2</v>
      </c>
      <c r="AN898" s="91">
        <v>0</v>
      </c>
      <c r="AO898" s="91">
        <v>0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126.00000000000001</v>
      </c>
      <c r="D899" s="66">
        <v>3.8</v>
      </c>
      <c r="E899" s="66">
        <v>108.4</v>
      </c>
      <c r="F899" s="66">
        <v>0.4</v>
      </c>
      <c r="G899" s="66">
        <v>12</v>
      </c>
      <c r="H899" s="66">
        <v>0.8</v>
      </c>
      <c r="I899" s="66">
        <v>0.2</v>
      </c>
      <c r="J899" s="66">
        <v>0.2</v>
      </c>
      <c r="K899" s="66">
        <v>0</v>
      </c>
      <c r="L899" s="66">
        <v>0</v>
      </c>
      <c r="M899" s="66">
        <v>0.2</v>
      </c>
      <c r="N899" s="66">
        <v>0</v>
      </c>
      <c r="O899" s="67">
        <v>0</v>
      </c>
      <c r="P899" s="6"/>
      <c r="Q899" s="71">
        <v>78.40000000000002</v>
      </c>
      <c r="R899" s="66">
        <v>0.4</v>
      </c>
      <c r="S899" s="66">
        <v>73.400000000000006</v>
      </c>
      <c r="T899" s="66">
        <v>0</v>
      </c>
      <c r="U899" s="66">
        <v>4.2</v>
      </c>
      <c r="V899" s="66">
        <v>0</v>
      </c>
      <c r="W899" s="66">
        <v>0.4</v>
      </c>
      <c r="X899" s="66">
        <v>0</v>
      </c>
      <c r="Y899" s="66">
        <v>0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204.39999999999998</v>
      </c>
      <c r="AF899" s="154">
        <v>4.2</v>
      </c>
      <c r="AG899" s="91">
        <v>181.8</v>
      </c>
      <c r="AH899" s="91">
        <v>0.4</v>
      </c>
      <c r="AI899" s="91">
        <v>16.2</v>
      </c>
      <c r="AJ899" s="91">
        <v>0.8</v>
      </c>
      <c r="AK899" s="91">
        <v>0.6</v>
      </c>
      <c r="AL899" s="91">
        <v>0.2</v>
      </c>
      <c r="AM899" s="91">
        <v>0</v>
      </c>
      <c r="AN899" s="91">
        <v>0</v>
      </c>
      <c r="AO899" s="91">
        <v>0.2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120.40000000000002</v>
      </c>
      <c r="D900" s="66">
        <v>2</v>
      </c>
      <c r="E900" s="66">
        <v>109.2</v>
      </c>
      <c r="F900" s="66">
        <v>0.2</v>
      </c>
      <c r="G900" s="66">
        <v>8.4</v>
      </c>
      <c r="H900" s="66">
        <v>0.2</v>
      </c>
      <c r="I900" s="66">
        <v>0.4</v>
      </c>
      <c r="J900" s="66">
        <v>0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64.800000000000011</v>
      </c>
      <c r="R900" s="66">
        <v>0.2</v>
      </c>
      <c r="S900" s="66">
        <v>60</v>
      </c>
      <c r="T900" s="66">
        <v>0.2</v>
      </c>
      <c r="U900" s="66">
        <v>3.8</v>
      </c>
      <c r="V900" s="66">
        <v>0.2</v>
      </c>
      <c r="W900" s="66">
        <v>0.4</v>
      </c>
      <c r="X900" s="66">
        <v>0</v>
      </c>
      <c r="Y900" s="66">
        <v>0</v>
      </c>
      <c r="Z900" s="66">
        <v>0</v>
      </c>
      <c r="AA900" s="66">
        <v>0</v>
      </c>
      <c r="AB900" s="66">
        <v>0</v>
      </c>
      <c r="AC900" s="67">
        <v>0</v>
      </c>
      <c r="AD900" s="6"/>
      <c r="AE900" s="71">
        <v>185.2</v>
      </c>
      <c r="AF900" s="154">
        <v>2.2000000000000002</v>
      </c>
      <c r="AG900" s="91">
        <v>169.2</v>
      </c>
      <c r="AH900" s="91">
        <v>0.4</v>
      </c>
      <c r="AI900" s="91">
        <v>12.2</v>
      </c>
      <c r="AJ900" s="91">
        <v>0.4</v>
      </c>
      <c r="AK900" s="91">
        <v>0.8</v>
      </c>
      <c r="AL900" s="91">
        <v>0</v>
      </c>
      <c r="AM900" s="91">
        <v>0</v>
      </c>
      <c r="AN900" s="91">
        <v>0</v>
      </c>
      <c r="AO900" s="91">
        <v>0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122.60000000000001</v>
      </c>
      <c r="D901" s="66">
        <v>1.4</v>
      </c>
      <c r="E901" s="66">
        <v>110</v>
      </c>
      <c r="F901" s="66">
        <v>0.4</v>
      </c>
      <c r="G901" s="66">
        <v>10.199999999999999</v>
      </c>
      <c r="H901" s="66">
        <v>0.6</v>
      </c>
      <c r="I901" s="66">
        <v>0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70.000000000000014</v>
      </c>
      <c r="R901" s="66">
        <v>0.4</v>
      </c>
      <c r="S901" s="66">
        <v>64.8</v>
      </c>
      <c r="T901" s="66">
        <v>0.4</v>
      </c>
      <c r="U901" s="66">
        <v>4.4000000000000004</v>
      </c>
      <c r="V901" s="66">
        <v>0</v>
      </c>
      <c r="W901" s="66">
        <v>0</v>
      </c>
      <c r="X901" s="66">
        <v>0</v>
      </c>
      <c r="Y901" s="66">
        <v>0</v>
      </c>
      <c r="Z901" s="66">
        <v>0</v>
      </c>
      <c r="AA901" s="66">
        <v>0</v>
      </c>
      <c r="AB901" s="66">
        <v>0</v>
      </c>
      <c r="AC901" s="67">
        <v>0</v>
      </c>
      <c r="AD901" s="6"/>
      <c r="AE901" s="71">
        <v>192.60000000000002</v>
      </c>
      <c r="AF901" s="154">
        <v>1.8</v>
      </c>
      <c r="AG901" s="91">
        <v>174.8</v>
      </c>
      <c r="AH901" s="91">
        <v>0.8</v>
      </c>
      <c r="AI901" s="91">
        <v>14.6</v>
      </c>
      <c r="AJ901" s="91">
        <v>0.6</v>
      </c>
      <c r="AK901" s="91">
        <v>0</v>
      </c>
      <c r="AL901" s="91">
        <v>0</v>
      </c>
      <c r="AM901" s="91">
        <v>0</v>
      </c>
      <c r="AN901" s="91">
        <v>0</v>
      </c>
      <c r="AO901" s="91">
        <v>0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108.80000000000001</v>
      </c>
      <c r="D902" s="66">
        <v>2.4</v>
      </c>
      <c r="E902" s="66">
        <v>99.4</v>
      </c>
      <c r="F902" s="66">
        <v>0</v>
      </c>
      <c r="G902" s="66">
        <v>6.4</v>
      </c>
      <c r="H902" s="66">
        <v>0.6</v>
      </c>
      <c r="I902" s="66">
        <v>0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62.6</v>
      </c>
      <c r="R902" s="66">
        <v>0.2</v>
      </c>
      <c r="S902" s="66">
        <v>56.8</v>
      </c>
      <c r="T902" s="66">
        <v>0.4</v>
      </c>
      <c r="U902" s="66">
        <v>4.8</v>
      </c>
      <c r="V902" s="66">
        <v>0.2</v>
      </c>
      <c r="W902" s="66">
        <v>0.2</v>
      </c>
      <c r="X902" s="66">
        <v>0</v>
      </c>
      <c r="Y902" s="66">
        <v>0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171.39999999999998</v>
      </c>
      <c r="AF902" s="154">
        <v>2.6</v>
      </c>
      <c r="AG902" s="91">
        <v>156.19999999999999</v>
      </c>
      <c r="AH902" s="91">
        <v>0.4</v>
      </c>
      <c r="AI902" s="91">
        <v>11.2</v>
      </c>
      <c r="AJ902" s="91">
        <v>0.8</v>
      </c>
      <c r="AK902" s="91">
        <v>0.2</v>
      </c>
      <c r="AL902" s="91">
        <v>0</v>
      </c>
      <c r="AM902" s="91">
        <v>0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102</v>
      </c>
      <c r="D903" s="66">
        <v>1.6</v>
      </c>
      <c r="E903" s="66">
        <v>91</v>
      </c>
      <c r="F903" s="66">
        <v>0.2</v>
      </c>
      <c r="G903" s="66">
        <v>8.6</v>
      </c>
      <c r="H903" s="66">
        <v>0.4</v>
      </c>
      <c r="I903" s="66">
        <v>0.2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67.600000000000009</v>
      </c>
      <c r="R903" s="66">
        <v>0.4</v>
      </c>
      <c r="S903" s="66">
        <v>59.8</v>
      </c>
      <c r="T903" s="66">
        <v>0.2</v>
      </c>
      <c r="U903" s="66">
        <v>6.6</v>
      </c>
      <c r="V903" s="66">
        <v>0.2</v>
      </c>
      <c r="W903" s="66">
        <v>0.2</v>
      </c>
      <c r="X903" s="66">
        <v>0.2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169.6</v>
      </c>
      <c r="AF903" s="154">
        <v>2</v>
      </c>
      <c r="AG903" s="91">
        <v>150.80000000000001</v>
      </c>
      <c r="AH903" s="91">
        <v>0.4</v>
      </c>
      <c r="AI903" s="91">
        <v>15.2</v>
      </c>
      <c r="AJ903" s="91">
        <v>0.6</v>
      </c>
      <c r="AK903" s="91">
        <v>0.4</v>
      </c>
      <c r="AL903" s="91">
        <v>0.2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102.2</v>
      </c>
      <c r="D904" s="66">
        <v>1.2</v>
      </c>
      <c r="E904" s="66">
        <v>91.6</v>
      </c>
      <c r="F904" s="66">
        <v>0.4</v>
      </c>
      <c r="G904" s="66">
        <v>9</v>
      </c>
      <c r="H904" s="66">
        <v>0</v>
      </c>
      <c r="I904" s="66">
        <v>0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62.600000000000016</v>
      </c>
      <c r="R904" s="66">
        <v>0.2</v>
      </c>
      <c r="S904" s="66">
        <v>55.4</v>
      </c>
      <c r="T904" s="66">
        <v>0</v>
      </c>
      <c r="U904" s="66">
        <v>6</v>
      </c>
      <c r="V904" s="66">
        <v>0.2</v>
      </c>
      <c r="W904" s="66">
        <v>0</v>
      </c>
      <c r="X904" s="66">
        <v>0.2</v>
      </c>
      <c r="Y904" s="66">
        <v>0.2</v>
      </c>
      <c r="Z904" s="66">
        <v>0</v>
      </c>
      <c r="AA904" s="66">
        <v>0.2</v>
      </c>
      <c r="AB904" s="66">
        <v>0.2</v>
      </c>
      <c r="AC904" s="67">
        <v>0</v>
      </c>
      <c r="AD904" s="6"/>
      <c r="AE904" s="71">
        <v>164.79999999999995</v>
      </c>
      <c r="AF904" s="154">
        <v>1.4</v>
      </c>
      <c r="AG904" s="91">
        <v>147</v>
      </c>
      <c r="AH904" s="91">
        <v>0.4</v>
      </c>
      <c r="AI904" s="91">
        <v>15</v>
      </c>
      <c r="AJ904" s="91">
        <v>0.2</v>
      </c>
      <c r="AK904" s="91">
        <v>0</v>
      </c>
      <c r="AL904" s="91">
        <v>0.2</v>
      </c>
      <c r="AM904" s="91">
        <v>0.2</v>
      </c>
      <c r="AN904" s="91">
        <v>0</v>
      </c>
      <c r="AO904" s="91">
        <v>0.2</v>
      </c>
      <c r="AP904" s="91">
        <v>0.2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100.4</v>
      </c>
      <c r="D905" s="66">
        <v>1.4</v>
      </c>
      <c r="E905" s="66">
        <v>91.8</v>
      </c>
      <c r="F905" s="66">
        <v>0</v>
      </c>
      <c r="G905" s="66">
        <v>6.4</v>
      </c>
      <c r="H905" s="66">
        <v>0.8</v>
      </c>
      <c r="I905" s="66">
        <v>0</v>
      </c>
      <c r="J905" s="66">
        <v>0</v>
      </c>
      <c r="K905" s="66">
        <v>0</v>
      </c>
      <c r="L905" s="66">
        <v>0</v>
      </c>
      <c r="M905" s="66">
        <v>0</v>
      </c>
      <c r="N905" s="66">
        <v>0</v>
      </c>
      <c r="O905" s="67">
        <v>0</v>
      </c>
      <c r="P905" s="6"/>
      <c r="Q905" s="71">
        <v>71.400000000000006</v>
      </c>
      <c r="R905" s="66">
        <v>0.6</v>
      </c>
      <c r="S905" s="66">
        <v>62.6</v>
      </c>
      <c r="T905" s="66">
        <v>0</v>
      </c>
      <c r="U905" s="66">
        <v>7.8</v>
      </c>
      <c r="V905" s="66">
        <v>0.2</v>
      </c>
      <c r="W905" s="66">
        <v>0.2</v>
      </c>
      <c r="X905" s="66">
        <v>0</v>
      </c>
      <c r="Y905" s="66">
        <v>0</v>
      </c>
      <c r="Z905" s="66">
        <v>0</v>
      </c>
      <c r="AA905" s="66">
        <v>0</v>
      </c>
      <c r="AB905" s="66">
        <v>0</v>
      </c>
      <c r="AC905" s="67">
        <v>0</v>
      </c>
      <c r="AD905" s="6"/>
      <c r="AE905" s="71">
        <v>171.79999999999998</v>
      </c>
      <c r="AF905" s="154">
        <v>2</v>
      </c>
      <c r="AG905" s="91">
        <v>154.4</v>
      </c>
      <c r="AH905" s="91">
        <v>0</v>
      </c>
      <c r="AI905" s="91">
        <v>14.2</v>
      </c>
      <c r="AJ905" s="91">
        <v>1</v>
      </c>
      <c r="AK905" s="91">
        <v>0.2</v>
      </c>
      <c r="AL905" s="91">
        <v>0</v>
      </c>
      <c r="AM905" s="91">
        <v>0</v>
      </c>
      <c r="AN905" s="91">
        <v>0</v>
      </c>
      <c r="AO905" s="91">
        <v>0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93</v>
      </c>
      <c r="D906" s="66">
        <v>1.6</v>
      </c>
      <c r="E906" s="66">
        <v>81</v>
      </c>
      <c r="F906" s="66">
        <v>0.2</v>
      </c>
      <c r="G906" s="66">
        <v>9.6</v>
      </c>
      <c r="H906" s="66">
        <v>0.2</v>
      </c>
      <c r="I906" s="66">
        <v>0.2</v>
      </c>
      <c r="J906" s="66">
        <v>0</v>
      </c>
      <c r="K906" s="66">
        <v>0.2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65.8</v>
      </c>
      <c r="R906" s="66">
        <v>0.6</v>
      </c>
      <c r="S906" s="66">
        <v>59.6</v>
      </c>
      <c r="T906" s="66">
        <v>0.4</v>
      </c>
      <c r="U906" s="66">
        <v>5</v>
      </c>
      <c r="V906" s="66">
        <v>0.2</v>
      </c>
      <c r="W906" s="66">
        <v>0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158.79999999999995</v>
      </c>
      <c r="AF906" s="154">
        <v>2.2000000000000002</v>
      </c>
      <c r="AG906" s="91">
        <v>140.6</v>
      </c>
      <c r="AH906" s="91">
        <v>0.6</v>
      </c>
      <c r="AI906" s="91">
        <v>14.6</v>
      </c>
      <c r="AJ906" s="91">
        <v>0.4</v>
      </c>
      <c r="AK906" s="91">
        <v>0.2</v>
      </c>
      <c r="AL906" s="91">
        <v>0</v>
      </c>
      <c r="AM906" s="91">
        <v>0.2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94.399999999999991</v>
      </c>
      <c r="D907" s="66">
        <v>0.8</v>
      </c>
      <c r="E907" s="66">
        <v>84.6</v>
      </c>
      <c r="F907" s="66">
        <v>0.2</v>
      </c>
      <c r="G907" s="66">
        <v>8.6</v>
      </c>
      <c r="H907" s="66">
        <v>0</v>
      </c>
      <c r="I907" s="66">
        <v>0</v>
      </c>
      <c r="J907" s="66">
        <v>0</v>
      </c>
      <c r="K907" s="66">
        <v>0.2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68.600000000000009</v>
      </c>
      <c r="R907" s="66">
        <v>0.4</v>
      </c>
      <c r="S907" s="66">
        <v>62.2</v>
      </c>
      <c r="T907" s="66">
        <v>0.2</v>
      </c>
      <c r="U907" s="66">
        <v>5.2</v>
      </c>
      <c r="V907" s="66">
        <v>0</v>
      </c>
      <c r="W907" s="66">
        <v>0.4</v>
      </c>
      <c r="X907" s="66">
        <v>0</v>
      </c>
      <c r="Y907" s="66">
        <v>0</v>
      </c>
      <c r="Z907" s="66">
        <v>0</v>
      </c>
      <c r="AA907" s="66">
        <v>0.2</v>
      </c>
      <c r="AB907" s="66">
        <v>0</v>
      </c>
      <c r="AC907" s="67">
        <v>0</v>
      </c>
      <c r="AD907" s="6"/>
      <c r="AE907" s="71">
        <v>163</v>
      </c>
      <c r="AF907" s="154">
        <v>1.2</v>
      </c>
      <c r="AG907" s="91">
        <v>146.80000000000001</v>
      </c>
      <c r="AH907" s="91">
        <v>0.4</v>
      </c>
      <c r="AI907" s="91">
        <v>13.8</v>
      </c>
      <c r="AJ907" s="91">
        <v>0</v>
      </c>
      <c r="AK907" s="91">
        <v>0.4</v>
      </c>
      <c r="AL907" s="91">
        <v>0</v>
      </c>
      <c r="AM907" s="91">
        <v>0.2</v>
      </c>
      <c r="AN907" s="91">
        <v>0</v>
      </c>
      <c r="AO907" s="91">
        <v>0.2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96.800000000000011</v>
      </c>
      <c r="D908" s="66">
        <v>0.6</v>
      </c>
      <c r="E908" s="66">
        <v>87</v>
      </c>
      <c r="F908" s="66">
        <v>0.2</v>
      </c>
      <c r="G908" s="66">
        <v>8.4</v>
      </c>
      <c r="H908" s="66">
        <v>0.4</v>
      </c>
      <c r="I908" s="66">
        <v>0.2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63.6</v>
      </c>
      <c r="R908" s="66">
        <v>0</v>
      </c>
      <c r="S908" s="66">
        <v>57</v>
      </c>
      <c r="T908" s="66">
        <v>0.2</v>
      </c>
      <c r="U908" s="66">
        <v>5.4</v>
      </c>
      <c r="V908" s="66">
        <v>0.6</v>
      </c>
      <c r="W908" s="66">
        <v>0.4</v>
      </c>
      <c r="X908" s="66">
        <v>0</v>
      </c>
      <c r="Y908" s="66">
        <v>0</v>
      </c>
      <c r="Z908" s="66">
        <v>0</v>
      </c>
      <c r="AA908" s="66">
        <v>0</v>
      </c>
      <c r="AB908" s="66">
        <v>0</v>
      </c>
      <c r="AC908" s="67">
        <v>0</v>
      </c>
      <c r="AD908" s="6"/>
      <c r="AE908" s="71">
        <v>160.4</v>
      </c>
      <c r="AF908" s="154">
        <v>0.6</v>
      </c>
      <c r="AG908" s="91">
        <v>144</v>
      </c>
      <c r="AH908" s="91">
        <v>0.4</v>
      </c>
      <c r="AI908" s="91">
        <v>13.8</v>
      </c>
      <c r="AJ908" s="91">
        <v>1</v>
      </c>
      <c r="AK908" s="91">
        <v>0.6</v>
      </c>
      <c r="AL908" s="91">
        <v>0</v>
      </c>
      <c r="AM908" s="91">
        <v>0</v>
      </c>
      <c r="AN908" s="91">
        <v>0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90.8</v>
      </c>
      <c r="D909" s="66">
        <v>0.6</v>
      </c>
      <c r="E909" s="66">
        <v>79.599999999999994</v>
      </c>
      <c r="F909" s="66">
        <v>0.2</v>
      </c>
      <c r="G909" s="66">
        <v>9.1999999999999993</v>
      </c>
      <c r="H909" s="66">
        <v>0</v>
      </c>
      <c r="I909" s="66">
        <v>0</v>
      </c>
      <c r="J909" s="66">
        <v>0.4</v>
      </c>
      <c r="K909" s="66">
        <v>0.8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65</v>
      </c>
      <c r="R909" s="66">
        <v>1</v>
      </c>
      <c r="S909" s="66">
        <v>57</v>
      </c>
      <c r="T909" s="66">
        <v>0</v>
      </c>
      <c r="U909" s="66">
        <v>6.6</v>
      </c>
      <c r="V909" s="66">
        <v>0</v>
      </c>
      <c r="W909" s="66">
        <v>0</v>
      </c>
      <c r="X909" s="66">
        <v>0</v>
      </c>
      <c r="Y909" s="66">
        <v>0.4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155.79999999999998</v>
      </c>
      <c r="AF909" s="154">
        <v>1.6</v>
      </c>
      <c r="AG909" s="91">
        <v>136.6</v>
      </c>
      <c r="AH909" s="91">
        <v>0.2</v>
      </c>
      <c r="AI909" s="91">
        <v>15.8</v>
      </c>
      <c r="AJ909" s="91">
        <v>0</v>
      </c>
      <c r="AK909" s="91">
        <v>0</v>
      </c>
      <c r="AL909" s="91">
        <v>0.4</v>
      </c>
      <c r="AM909" s="91">
        <v>1.2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97.4</v>
      </c>
      <c r="D910" s="66">
        <v>2</v>
      </c>
      <c r="E910" s="66">
        <v>86.2</v>
      </c>
      <c r="F910" s="66">
        <v>0</v>
      </c>
      <c r="G910" s="66">
        <v>9</v>
      </c>
      <c r="H910" s="66">
        <v>0</v>
      </c>
      <c r="I910" s="66">
        <v>0.2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68.2</v>
      </c>
      <c r="R910" s="66">
        <v>0.4</v>
      </c>
      <c r="S910" s="66">
        <v>61.4</v>
      </c>
      <c r="T910" s="66">
        <v>0</v>
      </c>
      <c r="U910" s="66">
        <v>6.2</v>
      </c>
      <c r="V910" s="66">
        <v>0</v>
      </c>
      <c r="W910" s="66">
        <v>0</v>
      </c>
      <c r="X910" s="66">
        <v>0.2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165.59999999999997</v>
      </c>
      <c r="AF910" s="154">
        <v>2.4</v>
      </c>
      <c r="AG910" s="91">
        <v>147.6</v>
      </c>
      <c r="AH910" s="91">
        <v>0</v>
      </c>
      <c r="AI910" s="91">
        <v>15.2</v>
      </c>
      <c r="AJ910" s="91">
        <v>0</v>
      </c>
      <c r="AK910" s="91">
        <v>0.2</v>
      </c>
      <c r="AL910" s="91">
        <v>0.2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96.800000000000011</v>
      </c>
      <c r="D911" s="91">
        <v>1.8</v>
      </c>
      <c r="E911" s="66">
        <v>85.4</v>
      </c>
      <c r="F911" s="66">
        <v>0</v>
      </c>
      <c r="G911" s="66">
        <v>9</v>
      </c>
      <c r="H911" s="66">
        <v>0</v>
      </c>
      <c r="I911" s="66">
        <v>0.2</v>
      </c>
      <c r="J911" s="66">
        <v>0</v>
      </c>
      <c r="K911" s="66">
        <v>0.4</v>
      </c>
      <c r="L911" s="66">
        <v>0</v>
      </c>
      <c r="M911" s="66">
        <v>0</v>
      </c>
      <c r="N911" s="66">
        <v>0</v>
      </c>
      <c r="O911" s="67">
        <v>0</v>
      </c>
      <c r="P911" s="6"/>
      <c r="Q911" s="71">
        <v>80.000000000000014</v>
      </c>
      <c r="R911" s="91">
        <v>0.2</v>
      </c>
      <c r="S911" s="66">
        <v>73.2</v>
      </c>
      <c r="T911" s="66">
        <v>0.2</v>
      </c>
      <c r="U911" s="66">
        <v>5.4</v>
      </c>
      <c r="V911" s="66">
        <v>0.6</v>
      </c>
      <c r="W911" s="66">
        <v>0.2</v>
      </c>
      <c r="X911" s="66">
        <v>0.2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176.79999999999998</v>
      </c>
      <c r="AF911" s="154">
        <v>2</v>
      </c>
      <c r="AG911" s="91">
        <v>158.6</v>
      </c>
      <c r="AH911" s="91">
        <v>0.2</v>
      </c>
      <c r="AI911" s="91">
        <v>14.4</v>
      </c>
      <c r="AJ911" s="91">
        <v>0.6</v>
      </c>
      <c r="AK911" s="91">
        <v>0.4</v>
      </c>
      <c r="AL911" s="91">
        <v>0.2</v>
      </c>
      <c r="AM911" s="91">
        <v>0.4</v>
      </c>
      <c r="AN911" s="91">
        <v>0</v>
      </c>
      <c r="AO911" s="91">
        <v>0</v>
      </c>
      <c r="AP911" s="91">
        <v>0</v>
      </c>
      <c r="AQ911" s="194">
        <v>0</v>
      </c>
      <c r="AR911" s="9"/>
    </row>
    <row r="912" spans="1:44" x14ac:dyDescent="0.35">
      <c r="A912" s="133"/>
      <c r="B912" s="183">
        <v>0.51041700000000001</v>
      </c>
      <c r="C912" s="71">
        <v>101.39999999999999</v>
      </c>
      <c r="D912" s="66">
        <v>1.8</v>
      </c>
      <c r="E912" s="66">
        <v>91.6</v>
      </c>
      <c r="F912" s="66">
        <v>0.2</v>
      </c>
      <c r="G912" s="66">
        <v>7.8</v>
      </c>
      <c r="H912" s="66">
        <v>0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7">
        <v>0</v>
      </c>
      <c r="P912" s="6"/>
      <c r="Q912" s="71">
        <v>79.000000000000014</v>
      </c>
      <c r="R912" s="66">
        <v>0.4</v>
      </c>
      <c r="S912" s="66">
        <v>69.400000000000006</v>
      </c>
      <c r="T912" s="66">
        <v>0.6</v>
      </c>
      <c r="U912" s="66">
        <v>8.4</v>
      </c>
      <c r="V912" s="66">
        <v>0.2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180.39999999999998</v>
      </c>
      <c r="AF912" s="154">
        <v>2.2000000000000002</v>
      </c>
      <c r="AG912" s="91">
        <v>161</v>
      </c>
      <c r="AH912" s="91">
        <v>0.8</v>
      </c>
      <c r="AI912" s="91">
        <v>16.2</v>
      </c>
      <c r="AJ912" s="91">
        <v>0.2</v>
      </c>
      <c r="AK912" s="91">
        <v>0</v>
      </c>
      <c r="AL912" s="91">
        <v>0</v>
      </c>
      <c r="AM912" s="91">
        <v>0</v>
      </c>
      <c r="AN912" s="91">
        <v>0</v>
      </c>
      <c r="AO912" s="91">
        <v>0</v>
      </c>
      <c r="AP912" s="91">
        <v>0</v>
      </c>
      <c r="AQ912" s="194">
        <v>0</v>
      </c>
      <c r="AR912" s="9"/>
    </row>
    <row r="913" spans="1:44" x14ac:dyDescent="0.35">
      <c r="A913" s="133"/>
      <c r="B913" s="183">
        <v>0.52083299999999999</v>
      </c>
      <c r="C913" s="71">
        <v>100.2</v>
      </c>
      <c r="D913" s="66">
        <v>1.2</v>
      </c>
      <c r="E913" s="66">
        <v>91.6</v>
      </c>
      <c r="F913" s="66">
        <v>0.2</v>
      </c>
      <c r="G913" s="66">
        <v>6.4</v>
      </c>
      <c r="H913" s="66">
        <v>0</v>
      </c>
      <c r="I913" s="66">
        <v>0.6</v>
      </c>
      <c r="J913" s="66">
        <v>0</v>
      </c>
      <c r="K913" s="66">
        <v>0.2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86.6</v>
      </c>
      <c r="R913" s="66">
        <v>0.2</v>
      </c>
      <c r="S913" s="66">
        <v>79.599999999999994</v>
      </c>
      <c r="T913" s="66">
        <v>0.6</v>
      </c>
      <c r="U913" s="66">
        <v>5.6</v>
      </c>
      <c r="V913" s="66">
        <v>0.2</v>
      </c>
      <c r="W913" s="66">
        <v>0.2</v>
      </c>
      <c r="X913" s="66">
        <v>0</v>
      </c>
      <c r="Y913" s="66">
        <v>0</v>
      </c>
      <c r="Z913" s="66">
        <v>0</v>
      </c>
      <c r="AA913" s="66">
        <v>0.2</v>
      </c>
      <c r="AB913" s="66">
        <v>0</v>
      </c>
      <c r="AC913" s="67">
        <v>0</v>
      </c>
      <c r="AD913" s="6"/>
      <c r="AE913" s="71">
        <v>186.79999999999998</v>
      </c>
      <c r="AF913" s="154">
        <v>1.4</v>
      </c>
      <c r="AG913" s="91">
        <v>171.2</v>
      </c>
      <c r="AH913" s="91">
        <v>0.8</v>
      </c>
      <c r="AI913" s="91">
        <v>12</v>
      </c>
      <c r="AJ913" s="91">
        <v>0.2</v>
      </c>
      <c r="AK913" s="91">
        <v>0.8</v>
      </c>
      <c r="AL913" s="91">
        <v>0</v>
      </c>
      <c r="AM913" s="91">
        <v>0.2</v>
      </c>
      <c r="AN913" s="91">
        <v>0</v>
      </c>
      <c r="AO913" s="91">
        <v>0.2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111.20000000000002</v>
      </c>
      <c r="D914" s="66">
        <v>1.6</v>
      </c>
      <c r="E914" s="66">
        <v>98.2</v>
      </c>
      <c r="F914" s="66">
        <v>0.2</v>
      </c>
      <c r="G914" s="66">
        <v>10.4</v>
      </c>
      <c r="H914" s="66">
        <v>0.4</v>
      </c>
      <c r="I914" s="66">
        <v>0</v>
      </c>
      <c r="J914" s="66">
        <v>0.2</v>
      </c>
      <c r="K914" s="66">
        <v>0</v>
      </c>
      <c r="L914" s="66">
        <v>0</v>
      </c>
      <c r="M914" s="66">
        <v>0.2</v>
      </c>
      <c r="N914" s="66">
        <v>0</v>
      </c>
      <c r="O914" s="67">
        <v>0</v>
      </c>
      <c r="P914" s="6"/>
      <c r="Q914" s="71">
        <v>82.399999999999991</v>
      </c>
      <c r="R914" s="66">
        <v>0.6</v>
      </c>
      <c r="S914" s="66">
        <v>73.599999999999994</v>
      </c>
      <c r="T914" s="66">
        <v>0</v>
      </c>
      <c r="U914" s="66">
        <v>7.8</v>
      </c>
      <c r="V914" s="66">
        <v>0.2</v>
      </c>
      <c r="W914" s="66">
        <v>0</v>
      </c>
      <c r="X914" s="66">
        <v>0</v>
      </c>
      <c r="Y914" s="66">
        <v>0</v>
      </c>
      <c r="Z914" s="66">
        <v>0</v>
      </c>
      <c r="AA914" s="66">
        <v>0.2</v>
      </c>
      <c r="AB914" s="66">
        <v>0</v>
      </c>
      <c r="AC914" s="67">
        <v>0</v>
      </c>
      <c r="AD914" s="6"/>
      <c r="AE914" s="71">
        <v>193.59999999999997</v>
      </c>
      <c r="AF914" s="154">
        <v>2.2000000000000002</v>
      </c>
      <c r="AG914" s="91">
        <v>171.8</v>
      </c>
      <c r="AH914" s="91">
        <v>0.2</v>
      </c>
      <c r="AI914" s="91">
        <v>18.2</v>
      </c>
      <c r="AJ914" s="91">
        <v>0.6</v>
      </c>
      <c r="AK914" s="91">
        <v>0</v>
      </c>
      <c r="AL914" s="91">
        <v>0.2</v>
      </c>
      <c r="AM914" s="91">
        <v>0</v>
      </c>
      <c r="AN914" s="91">
        <v>0</v>
      </c>
      <c r="AO914" s="91">
        <v>0.4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98.399999999999991</v>
      </c>
      <c r="D915" s="66">
        <v>1</v>
      </c>
      <c r="E915" s="66">
        <v>87.8</v>
      </c>
      <c r="F915" s="66">
        <v>0.6</v>
      </c>
      <c r="G915" s="66">
        <v>8.6</v>
      </c>
      <c r="H915" s="66">
        <v>0</v>
      </c>
      <c r="I915" s="66">
        <v>0</v>
      </c>
      <c r="J915" s="66">
        <v>0.2</v>
      </c>
      <c r="K915" s="66">
        <v>0.2</v>
      </c>
      <c r="L915" s="66">
        <v>0</v>
      </c>
      <c r="M915" s="66">
        <v>0</v>
      </c>
      <c r="N915" s="66">
        <v>0</v>
      </c>
      <c r="O915" s="67">
        <v>0</v>
      </c>
      <c r="P915" s="6"/>
      <c r="Q915" s="71">
        <v>84.399999999999991</v>
      </c>
      <c r="R915" s="66">
        <v>0.6</v>
      </c>
      <c r="S915" s="66">
        <v>76.599999999999994</v>
      </c>
      <c r="T915" s="66">
        <v>0.2</v>
      </c>
      <c r="U915" s="66">
        <v>6.8</v>
      </c>
      <c r="V915" s="66">
        <v>0</v>
      </c>
      <c r="W915" s="66">
        <v>0</v>
      </c>
      <c r="X915" s="66">
        <v>0</v>
      </c>
      <c r="Y915" s="66">
        <v>0</v>
      </c>
      <c r="Z915" s="66">
        <v>0</v>
      </c>
      <c r="AA915" s="66">
        <v>0.2</v>
      </c>
      <c r="AB915" s="66">
        <v>0</v>
      </c>
      <c r="AC915" s="67">
        <v>0</v>
      </c>
      <c r="AD915" s="6"/>
      <c r="AE915" s="71">
        <v>182.79999999999998</v>
      </c>
      <c r="AF915" s="154">
        <v>1.6</v>
      </c>
      <c r="AG915" s="91">
        <v>164.4</v>
      </c>
      <c r="AH915" s="91">
        <v>0.8</v>
      </c>
      <c r="AI915" s="91">
        <v>15.4</v>
      </c>
      <c r="AJ915" s="91">
        <v>0</v>
      </c>
      <c r="AK915" s="91">
        <v>0</v>
      </c>
      <c r="AL915" s="91">
        <v>0.2</v>
      </c>
      <c r="AM915" s="91">
        <v>0.2</v>
      </c>
      <c r="AN915" s="91">
        <v>0</v>
      </c>
      <c r="AO915" s="91">
        <v>0.2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103.80000000000001</v>
      </c>
      <c r="D916" s="66">
        <v>1</v>
      </c>
      <c r="E916" s="66">
        <v>95</v>
      </c>
      <c r="F916" s="66">
        <v>0.2</v>
      </c>
      <c r="G916" s="66">
        <v>7.2</v>
      </c>
      <c r="H916" s="66">
        <v>0.2</v>
      </c>
      <c r="I916" s="66">
        <v>0.2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</v>
      </c>
      <c r="P916" s="6"/>
      <c r="Q916" s="71">
        <v>78.600000000000009</v>
      </c>
      <c r="R916" s="66">
        <v>0.4</v>
      </c>
      <c r="S916" s="66">
        <v>74.2</v>
      </c>
      <c r="T916" s="66">
        <v>0.6</v>
      </c>
      <c r="U916" s="66">
        <v>3.4</v>
      </c>
      <c r="V916" s="66">
        <v>0</v>
      </c>
      <c r="W916" s="66">
        <v>0</v>
      </c>
      <c r="X916" s="66">
        <v>0</v>
      </c>
      <c r="Y916" s="66">
        <v>0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182.39999999999998</v>
      </c>
      <c r="AF916" s="154">
        <v>1.4</v>
      </c>
      <c r="AG916" s="91">
        <v>169.2</v>
      </c>
      <c r="AH916" s="91">
        <v>0.8</v>
      </c>
      <c r="AI916" s="91">
        <v>10.6</v>
      </c>
      <c r="AJ916" s="91">
        <v>0.2</v>
      </c>
      <c r="AK916" s="91">
        <v>0.2</v>
      </c>
      <c r="AL916" s="91">
        <v>0</v>
      </c>
      <c r="AM916" s="91">
        <v>0</v>
      </c>
      <c r="AN916" s="91">
        <v>0</v>
      </c>
      <c r="AO916" s="91">
        <v>0</v>
      </c>
      <c r="AP916" s="91">
        <v>0</v>
      </c>
      <c r="AQ916" s="194">
        <v>0</v>
      </c>
      <c r="AR916" s="9"/>
    </row>
    <row r="917" spans="1:44" x14ac:dyDescent="0.35">
      <c r="A917" s="133"/>
      <c r="B917" s="183">
        <v>0.5625</v>
      </c>
      <c r="C917" s="71">
        <v>98.2</v>
      </c>
      <c r="D917" s="66">
        <v>0.2</v>
      </c>
      <c r="E917" s="66">
        <v>90.2</v>
      </c>
      <c r="F917" s="66">
        <v>0.8</v>
      </c>
      <c r="G917" s="66">
        <v>6.6</v>
      </c>
      <c r="H917" s="66">
        <v>0</v>
      </c>
      <c r="I917" s="66">
        <v>0.4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89.200000000000017</v>
      </c>
      <c r="R917" s="66">
        <v>0.4</v>
      </c>
      <c r="S917" s="66">
        <v>82</v>
      </c>
      <c r="T917" s="66">
        <v>0.4</v>
      </c>
      <c r="U917" s="66">
        <v>6</v>
      </c>
      <c r="V917" s="66">
        <v>0</v>
      </c>
      <c r="W917" s="66">
        <v>0.4</v>
      </c>
      <c r="X917" s="66">
        <v>0</v>
      </c>
      <c r="Y917" s="66">
        <v>0</v>
      </c>
      <c r="Z917" s="66">
        <v>0</v>
      </c>
      <c r="AA917" s="66">
        <v>0</v>
      </c>
      <c r="AB917" s="66">
        <v>0</v>
      </c>
      <c r="AC917" s="67">
        <v>0</v>
      </c>
      <c r="AD917" s="6"/>
      <c r="AE917" s="71">
        <v>187.39999999999998</v>
      </c>
      <c r="AF917" s="154">
        <v>0.6</v>
      </c>
      <c r="AG917" s="91">
        <v>172.2</v>
      </c>
      <c r="AH917" s="91">
        <v>1.2</v>
      </c>
      <c r="AI917" s="91">
        <v>12.6</v>
      </c>
      <c r="AJ917" s="91">
        <v>0</v>
      </c>
      <c r="AK917" s="91">
        <v>0.8</v>
      </c>
      <c r="AL917" s="91">
        <v>0</v>
      </c>
      <c r="AM917" s="91">
        <v>0</v>
      </c>
      <c r="AN917" s="91">
        <v>0</v>
      </c>
      <c r="AO917" s="91">
        <v>0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94.600000000000009</v>
      </c>
      <c r="D918" s="66">
        <v>0.8</v>
      </c>
      <c r="E918" s="66">
        <v>85</v>
      </c>
      <c r="F918" s="66">
        <v>0.2</v>
      </c>
      <c r="G918" s="66">
        <v>8.4</v>
      </c>
      <c r="H918" s="66">
        <v>0.2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7">
        <v>0</v>
      </c>
      <c r="P918" s="6"/>
      <c r="Q918" s="71">
        <v>86.000000000000014</v>
      </c>
      <c r="R918" s="66">
        <v>0.4</v>
      </c>
      <c r="S918" s="66">
        <v>78.2</v>
      </c>
      <c r="T918" s="66">
        <v>0.4</v>
      </c>
      <c r="U918" s="66">
        <v>7</v>
      </c>
      <c r="V918" s="66">
        <v>0</v>
      </c>
      <c r="W918" s="66">
        <v>0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180.59999999999997</v>
      </c>
      <c r="AF918" s="154">
        <v>1.2</v>
      </c>
      <c r="AG918" s="91">
        <v>163.19999999999999</v>
      </c>
      <c r="AH918" s="91">
        <v>0.6</v>
      </c>
      <c r="AI918" s="91">
        <v>15.4</v>
      </c>
      <c r="AJ918" s="91">
        <v>0.2</v>
      </c>
      <c r="AK918" s="91">
        <v>0</v>
      </c>
      <c r="AL918" s="91">
        <v>0</v>
      </c>
      <c r="AM918" s="91">
        <v>0</v>
      </c>
      <c r="AN918" s="91">
        <v>0</v>
      </c>
      <c r="AO918" s="91">
        <v>0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100.8</v>
      </c>
      <c r="D919" s="66">
        <v>0.6</v>
      </c>
      <c r="E919" s="66">
        <v>91.6</v>
      </c>
      <c r="F919" s="66">
        <v>0</v>
      </c>
      <c r="G919" s="66">
        <v>7.4</v>
      </c>
      <c r="H919" s="66">
        <v>0.2</v>
      </c>
      <c r="I919" s="66">
        <v>0.6</v>
      </c>
      <c r="J919" s="66">
        <v>0.2</v>
      </c>
      <c r="K919" s="66">
        <v>0.2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99.600000000000009</v>
      </c>
      <c r="R919" s="66">
        <v>1.4</v>
      </c>
      <c r="S919" s="66">
        <v>91.8</v>
      </c>
      <c r="T919" s="66">
        <v>0.2</v>
      </c>
      <c r="U919" s="66">
        <v>5.8</v>
      </c>
      <c r="V919" s="66">
        <v>0.2</v>
      </c>
      <c r="W919" s="66">
        <v>0.2</v>
      </c>
      <c r="X919" s="66">
        <v>0</v>
      </c>
      <c r="Y919" s="66">
        <v>0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200.39999999999998</v>
      </c>
      <c r="AF919" s="154">
        <v>2</v>
      </c>
      <c r="AG919" s="91">
        <v>183.4</v>
      </c>
      <c r="AH919" s="91">
        <v>0.2</v>
      </c>
      <c r="AI919" s="91">
        <v>13.2</v>
      </c>
      <c r="AJ919" s="91">
        <v>0.4</v>
      </c>
      <c r="AK919" s="91">
        <v>0.8</v>
      </c>
      <c r="AL919" s="91">
        <v>0.2</v>
      </c>
      <c r="AM919" s="91">
        <v>0.2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105.4</v>
      </c>
      <c r="D920" s="66">
        <v>1</v>
      </c>
      <c r="E920" s="66">
        <v>94</v>
      </c>
      <c r="F920" s="66">
        <v>0</v>
      </c>
      <c r="G920" s="66">
        <v>10.199999999999999</v>
      </c>
      <c r="H920" s="66">
        <v>0.2</v>
      </c>
      <c r="I920" s="66">
        <v>0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105.2</v>
      </c>
      <c r="R920" s="66">
        <v>0.6</v>
      </c>
      <c r="S920" s="66">
        <v>93.2</v>
      </c>
      <c r="T920" s="66">
        <v>0.2</v>
      </c>
      <c r="U920" s="66">
        <v>9.4</v>
      </c>
      <c r="V920" s="66">
        <v>0.6</v>
      </c>
      <c r="W920" s="66">
        <v>1</v>
      </c>
      <c r="X920" s="66">
        <v>0</v>
      </c>
      <c r="Y920" s="66">
        <v>0.2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210.59999999999997</v>
      </c>
      <c r="AF920" s="154">
        <v>1.6</v>
      </c>
      <c r="AG920" s="91">
        <v>187.2</v>
      </c>
      <c r="AH920" s="91">
        <v>0.2</v>
      </c>
      <c r="AI920" s="91">
        <v>19.600000000000001</v>
      </c>
      <c r="AJ920" s="91">
        <v>0.8</v>
      </c>
      <c r="AK920" s="91">
        <v>1</v>
      </c>
      <c r="AL920" s="91">
        <v>0</v>
      </c>
      <c r="AM920" s="91">
        <v>0.2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101.80000000000003</v>
      </c>
      <c r="D921" s="66">
        <v>1.2</v>
      </c>
      <c r="E921" s="66">
        <v>93.4</v>
      </c>
      <c r="F921" s="66">
        <v>0.2</v>
      </c>
      <c r="G921" s="66">
        <v>6.4</v>
      </c>
      <c r="H921" s="66">
        <v>0</v>
      </c>
      <c r="I921" s="66">
        <v>0.2</v>
      </c>
      <c r="J921" s="66">
        <v>0.2</v>
      </c>
      <c r="K921" s="66">
        <v>0.2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133.19999999999999</v>
      </c>
      <c r="R921" s="66">
        <v>0.6</v>
      </c>
      <c r="S921" s="66">
        <v>119.6</v>
      </c>
      <c r="T921" s="66">
        <v>0.8</v>
      </c>
      <c r="U921" s="66">
        <v>11</v>
      </c>
      <c r="V921" s="66">
        <v>0.2</v>
      </c>
      <c r="W921" s="66">
        <v>0.4</v>
      </c>
      <c r="X921" s="66">
        <v>0.2</v>
      </c>
      <c r="Y921" s="66">
        <v>0</v>
      </c>
      <c r="Z921" s="66">
        <v>0.4</v>
      </c>
      <c r="AA921" s="66">
        <v>0</v>
      </c>
      <c r="AB921" s="66">
        <v>0</v>
      </c>
      <c r="AC921" s="67">
        <v>0</v>
      </c>
      <c r="AD921" s="6"/>
      <c r="AE921" s="71">
        <v>235</v>
      </c>
      <c r="AF921" s="154">
        <v>1.8</v>
      </c>
      <c r="AG921" s="91">
        <v>213</v>
      </c>
      <c r="AH921" s="91">
        <v>1</v>
      </c>
      <c r="AI921" s="91">
        <v>17.399999999999999</v>
      </c>
      <c r="AJ921" s="91">
        <v>0.2</v>
      </c>
      <c r="AK921" s="91">
        <v>0.6</v>
      </c>
      <c r="AL921" s="91">
        <v>0.4</v>
      </c>
      <c r="AM921" s="91">
        <v>0.2</v>
      </c>
      <c r="AN921" s="91">
        <v>0.4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116.40000000000002</v>
      </c>
      <c r="D922" s="66">
        <v>0.4</v>
      </c>
      <c r="E922" s="66">
        <v>108.2</v>
      </c>
      <c r="F922" s="66">
        <v>0.2</v>
      </c>
      <c r="G922" s="66">
        <v>7.4</v>
      </c>
      <c r="H922" s="66">
        <v>0</v>
      </c>
      <c r="I922" s="66">
        <v>0</v>
      </c>
      <c r="J922" s="66">
        <v>0</v>
      </c>
      <c r="K922" s="66">
        <v>0.2</v>
      </c>
      <c r="L922" s="66">
        <v>0</v>
      </c>
      <c r="M922" s="66">
        <v>0</v>
      </c>
      <c r="N922" s="66">
        <v>0</v>
      </c>
      <c r="O922" s="67">
        <v>0</v>
      </c>
      <c r="P922" s="6"/>
      <c r="Q922" s="71">
        <v>130.19999999999999</v>
      </c>
      <c r="R922" s="66">
        <v>0.6</v>
      </c>
      <c r="S922" s="66">
        <v>116</v>
      </c>
      <c r="T922" s="66">
        <v>0.8</v>
      </c>
      <c r="U922" s="66">
        <v>12.2</v>
      </c>
      <c r="V922" s="66">
        <v>0.4</v>
      </c>
      <c r="W922" s="66">
        <v>0</v>
      </c>
      <c r="X922" s="66">
        <v>0.2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246.59999999999997</v>
      </c>
      <c r="AF922" s="154">
        <v>1</v>
      </c>
      <c r="AG922" s="91">
        <v>224.2</v>
      </c>
      <c r="AH922" s="91">
        <v>1</v>
      </c>
      <c r="AI922" s="91">
        <v>19.600000000000001</v>
      </c>
      <c r="AJ922" s="91">
        <v>0.4</v>
      </c>
      <c r="AK922" s="91">
        <v>0</v>
      </c>
      <c r="AL922" s="91">
        <v>0.2</v>
      </c>
      <c r="AM922" s="91">
        <v>0.2</v>
      </c>
      <c r="AN922" s="91">
        <v>0</v>
      </c>
      <c r="AO922" s="91">
        <v>0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114.60000000000001</v>
      </c>
      <c r="D923" s="66">
        <v>0.8</v>
      </c>
      <c r="E923" s="66">
        <v>105.2</v>
      </c>
      <c r="F923" s="66">
        <v>0.4</v>
      </c>
      <c r="G923" s="66">
        <v>7.8</v>
      </c>
      <c r="H923" s="66">
        <v>0</v>
      </c>
      <c r="I923" s="66">
        <v>0</v>
      </c>
      <c r="J923" s="66">
        <v>0</v>
      </c>
      <c r="K923" s="66">
        <v>0.2</v>
      </c>
      <c r="L923" s="66">
        <v>0</v>
      </c>
      <c r="M923" s="66">
        <v>0.2</v>
      </c>
      <c r="N923" s="66">
        <v>0</v>
      </c>
      <c r="O923" s="67">
        <v>0</v>
      </c>
      <c r="P923" s="6"/>
      <c r="Q923" s="71">
        <v>131.19999999999999</v>
      </c>
      <c r="R923" s="66">
        <v>1</v>
      </c>
      <c r="S923" s="66">
        <v>119.8</v>
      </c>
      <c r="T923" s="66">
        <v>0.2</v>
      </c>
      <c r="U923" s="66">
        <v>9.4</v>
      </c>
      <c r="V923" s="66">
        <v>0</v>
      </c>
      <c r="W923" s="66">
        <v>0.4</v>
      </c>
      <c r="X923" s="66">
        <v>0</v>
      </c>
      <c r="Y923" s="66">
        <v>0.2</v>
      </c>
      <c r="Z923" s="66">
        <v>0</v>
      </c>
      <c r="AA923" s="66">
        <v>0.2</v>
      </c>
      <c r="AB923" s="66">
        <v>0</v>
      </c>
      <c r="AC923" s="67">
        <v>0</v>
      </c>
      <c r="AD923" s="6"/>
      <c r="AE923" s="71">
        <v>245.8</v>
      </c>
      <c r="AF923" s="154">
        <v>1.8</v>
      </c>
      <c r="AG923" s="91">
        <v>225</v>
      </c>
      <c r="AH923" s="91">
        <v>0.6</v>
      </c>
      <c r="AI923" s="91">
        <v>17.2</v>
      </c>
      <c r="AJ923" s="91">
        <v>0</v>
      </c>
      <c r="AK923" s="91">
        <v>0.4</v>
      </c>
      <c r="AL923" s="91">
        <v>0</v>
      </c>
      <c r="AM923" s="91">
        <v>0.4</v>
      </c>
      <c r="AN923" s="91">
        <v>0</v>
      </c>
      <c r="AO923" s="91">
        <v>0.4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105.8</v>
      </c>
      <c r="D924" s="66">
        <v>0.6</v>
      </c>
      <c r="E924" s="66">
        <v>93</v>
      </c>
      <c r="F924" s="66">
        <v>0</v>
      </c>
      <c r="G924" s="66">
        <v>11.8</v>
      </c>
      <c r="H924" s="66">
        <v>0</v>
      </c>
      <c r="I924" s="66">
        <v>0.2</v>
      </c>
      <c r="J924" s="66">
        <v>0</v>
      </c>
      <c r="K924" s="66">
        <v>0</v>
      </c>
      <c r="L924" s="66">
        <v>0</v>
      </c>
      <c r="M924" s="66">
        <v>0.2</v>
      </c>
      <c r="N924" s="66">
        <v>0</v>
      </c>
      <c r="O924" s="67">
        <v>0</v>
      </c>
      <c r="P924" s="6"/>
      <c r="Q924" s="71">
        <v>139.60000000000002</v>
      </c>
      <c r="R924" s="66">
        <v>1.4</v>
      </c>
      <c r="S924" s="66">
        <v>127</v>
      </c>
      <c r="T924" s="66">
        <v>0</v>
      </c>
      <c r="U924" s="66">
        <v>10</v>
      </c>
      <c r="V924" s="66">
        <v>0.8</v>
      </c>
      <c r="W924" s="66">
        <v>0.4</v>
      </c>
      <c r="X924" s="66">
        <v>0</v>
      </c>
      <c r="Y924" s="66">
        <v>0</v>
      </c>
      <c r="Z924" s="66">
        <v>0</v>
      </c>
      <c r="AA924" s="66">
        <v>0</v>
      </c>
      <c r="AB924" s="66">
        <v>0</v>
      </c>
      <c r="AC924" s="67">
        <v>0</v>
      </c>
      <c r="AD924" s="6"/>
      <c r="AE924" s="71">
        <v>245.4</v>
      </c>
      <c r="AF924" s="154">
        <v>2</v>
      </c>
      <c r="AG924" s="91">
        <v>220</v>
      </c>
      <c r="AH924" s="91">
        <v>0</v>
      </c>
      <c r="AI924" s="91">
        <v>21.8</v>
      </c>
      <c r="AJ924" s="91">
        <v>0.8</v>
      </c>
      <c r="AK924" s="91">
        <v>0.6</v>
      </c>
      <c r="AL924" s="91">
        <v>0</v>
      </c>
      <c r="AM924" s="91">
        <v>0</v>
      </c>
      <c r="AN924" s="91">
        <v>0</v>
      </c>
      <c r="AO924" s="91">
        <v>0.2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129.79999999999995</v>
      </c>
      <c r="D925" s="66">
        <v>0.8</v>
      </c>
      <c r="E925" s="66">
        <v>118.4</v>
      </c>
      <c r="F925" s="66">
        <v>1</v>
      </c>
      <c r="G925" s="66">
        <v>8.8000000000000007</v>
      </c>
      <c r="H925" s="66">
        <v>0</v>
      </c>
      <c r="I925" s="66">
        <v>0.2</v>
      </c>
      <c r="J925" s="66">
        <v>0.2</v>
      </c>
      <c r="K925" s="66">
        <v>0.2</v>
      </c>
      <c r="L925" s="66">
        <v>0.2</v>
      </c>
      <c r="M925" s="66">
        <v>0</v>
      </c>
      <c r="N925" s="66">
        <v>0</v>
      </c>
      <c r="O925" s="67">
        <v>0</v>
      </c>
      <c r="P925" s="6"/>
      <c r="Q925" s="71">
        <v>134</v>
      </c>
      <c r="R925" s="66">
        <v>0.4</v>
      </c>
      <c r="S925" s="66">
        <v>123.8</v>
      </c>
      <c r="T925" s="66">
        <v>0.8</v>
      </c>
      <c r="U925" s="66">
        <v>7.8</v>
      </c>
      <c r="V925" s="66">
        <v>0.2</v>
      </c>
      <c r="W925" s="66">
        <v>1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263.79999999999995</v>
      </c>
      <c r="AF925" s="154">
        <v>1.2</v>
      </c>
      <c r="AG925" s="91">
        <v>242.2</v>
      </c>
      <c r="AH925" s="91">
        <v>1.8</v>
      </c>
      <c r="AI925" s="91">
        <v>16.600000000000001</v>
      </c>
      <c r="AJ925" s="91">
        <v>0.2</v>
      </c>
      <c r="AK925" s="91">
        <v>1.2</v>
      </c>
      <c r="AL925" s="91">
        <v>0.2</v>
      </c>
      <c r="AM925" s="91">
        <v>0.2</v>
      </c>
      <c r="AN925" s="91">
        <v>0.2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152.4</v>
      </c>
      <c r="D926" s="66">
        <v>1.6</v>
      </c>
      <c r="E926" s="66">
        <v>143.4</v>
      </c>
      <c r="F926" s="66">
        <v>0.8</v>
      </c>
      <c r="G926" s="66">
        <v>5.8</v>
      </c>
      <c r="H926" s="66">
        <v>0</v>
      </c>
      <c r="I926" s="66">
        <v>0.6</v>
      </c>
      <c r="J926" s="66">
        <v>0</v>
      </c>
      <c r="K926" s="66">
        <v>0.2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148.19999999999999</v>
      </c>
      <c r="R926" s="66">
        <v>3</v>
      </c>
      <c r="S926" s="66">
        <v>132.80000000000001</v>
      </c>
      <c r="T926" s="66">
        <v>0.6</v>
      </c>
      <c r="U926" s="66">
        <v>9.6</v>
      </c>
      <c r="V926" s="66">
        <v>0.4</v>
      </c>
      <c r="W926" s="66">
        <v>1.2</v>
      </c>
      <c r="X926" s="66">
        <v>0</v>
      </c>
      <c r="Y926" s="66">
        <v>0</v>
      </c>
      <c r="Z926" s="66">
        <v>0.2</v>
      </c>
      <c r="AA926" s="66">
        <v>0.4</v>
      </c>
      <c r="AB926" s="66">
        <v>0</v>
      </c>
      <c r="AC926" s="67">
        <v>0</v>
      </c>
      <c r="AD926" s="6"/>
      <c r="AE926" s="71">
        <v>300.59999999999991</v>
      </c>
      <c r="AF926" s="154">
        <v>4.5999999999999996</v>
      </c>
      <c r="AG926" s="91">
        <v>276.2</v>
      </c>
      <c r="AH926" s="91">
        <v>1.4</v>
      </c>
      <c r="AI926" s="91">
        <v>15.4</v>
      </c>
      <c r="AJ926" s="91">
        <v>0.4</v>
      </c>
      <c r="AK926" s="91">
        <v>1.8</v>
      </c>
      <c r="AL926" s="91">
        <v>0</v>
      </c>
      <c r="AM926" s="91">
        <v>0.2</v>
      </c>
      <c r="AN926" s="91">
        <v>0.2</v>
      </c>
      <c r="AO926" s="91">
        <v>0.4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125.2</v>
      </c>
      <c r="D927" s="66">
        <v>1</v>
      </c>
      <c r="E927" s="66">
        <v>116.6</v>
      </c>
      <c r="F927" s="66">
        <v>0.4</v>
      </c>
      <c r="G927" s="66">
        <v>7</v>
      </c>
      <c r="H927" s="66">
        <v>0</v>
      </c>
      <c r="I927" s="66">
        <v>0.2</v>
      </c>
      <c r="J927" s="66">
        <v>0</v>
      </c>
      <c r="K927" s="66">
        <v>0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140.99999999999997</v>
      </c>
      <c r="R927" s="66">
        <v>1.4</v>
      </c>
      <c r="S927" s="66">
        <v>128.80000000000001</v>
      </c>
      <c r="T927" s="66">
        <v>0.6</v>
      </c>
      <c r="U927" s="66">
        <v>9.1999999999999993</v>
      </c>
      <c r="V927" s="66">
        <v>0.6</v>
      </c>
      <c r="W927" s="66">
        <v>0.2</v>
      </c>
      <c r="X927" s="66">
        <v>0</v>
      </c>
      <c r="Y927" s="66">
        <v>0.2</v>
      </c>
      <c r="Z927" s="66">
        <v>0</v>
      </c>
      <c r="AA927" s="66">
        <v>0</v>
      </c>
      <c r="AB927" s="66">
        <v>0</v>
      </c>
      <c r="AC927" s="67">
        <v>0</v>
      </c>
      <c r="AD927" s="6"/>
      <c r="AE927" s="71">
        <v>266.2</v>
      </c>
      <c r="AF927" s="154">
        <v>2.4</v>
      </c>
      <c r="AG927" s="91">
        <v>245.4</v>
      </c>
      <c r="AH927" s="91">
        <v>1</v>
      </c>
      <c r="AI927" s="91">
        <v>16.2</v>
      </c>
      <c r="AJ927" s="91">
        <v>0.6</v>
      </c>
      <c r="AK927" s="91">
        <v>0.4</v>
      </c>
      <c r="AL927" s="91">
        <v>0</v>
      </c>
      <c r="AM927" s="91">
        <v>0.2</v>
      </c>
      <c r="AN927" s="91">
        <v>0</v>
      </c>
      <c r="AO927" s="91">
        <v>0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111.80000000000001</v>
      </c>
      <c r="D928" s="66">
        <v>0.2</v>
      </c>
      <c r="E928" s="66">
        <v>103</v>
      </c>
      <c r="F928" s="66">
        <v>0.8</v>
      </c>
      <c r="G928" s="66">
        <v>7.2</v>
      </c>
      <c r="H928" s="66">
        <v>0.2</v>
      </c>
      <c r="I928" s="66">
        <v>0.2</v>
      </c>
      <c r="J928" s="66">
        <v>0</v>
      </c>
      <c r="K928" s="66">
        <v>0</v>
      </c>
      <c r="L928" s="66">
        <v>0</v>
      </c>
      <c r="M928" s="66">
        <v>0.2</v>
      </c>
      <c r="N928" s="66">
        <v>0</v>
      </c>
      <c r="O928" s="67">
        <v>0</v>
      </c>
      <c r="P928" s="6"/>
      <c r="Q928" s="71">
        <v>145.60000000000002</v>
      </c>
      <c r="R928" s="66">
        <v>1.8</v>
      </c>
      <c r="S928" s="66">
        <v>133</v>
      </c>
      <c r="T928" s="66">
        <v>0.6</v>
      </c>
      <c r="U928" s="66">
        <v>9.8000000000000007</v>
      </c>
      <c r="V928" s="66">
        <v>0</v>
      </c>
      <c r="W928" s="66">
        <v>0.4</v>
      </c>
      <c r="X928" s="66">
        <v>0</v>
      </c>
      <c r="Y928" s="66">
        <v>0</v>
      </c>
      <c r="Z928" s="66">
        <v>0</v>
      </c>
      <c r="AA928" s="66">
        <v>0</v>
      </c>
      <c r="AB928" s="66">
        <v>0</v>
      </c>
      <c r="AC928" s="67">
        <v>0</v>
      </c>
      <c r="AD928" s="6"/>
      <c r="AE928" s="71">
        <v>257.39999999999998</v>
      </c>
      <c r="AF928" s="154">
        <v>2</v>
      </c>
      <c r="AG928" s="91">
        <v>236</v>
      </c>
      <c r="AH928" s="91">
        <v>1.4</v>
      </c>
      <c r="AI928" s="91">
        <v>17</v>
      </c>
      <c r="AJ928" s="91">
        <v>0.2</v>
      </c>
      <c r="AK928" s="91">
        <v>0.6</v>
      </c>
      <c r="AL928" s="91">
        <v>0</v>
      </c>
      <c r="AM928" s="91">
        <v>0</v>
      </c>
      <c r="AN928" s="91">
        <v>0</v>
      </c>
      <c r="AO928" s="91">
        <v>0.2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111.8</v>
      </c>
      <c r="D929" s="66">
        <v>0.8</v>
      </c>
      <c r="E929" s="66">
        <v>103</v>
      </c>
      <c r="F929" s="66">
        <v>0.2</v>
      </c>
      <c r="G929" s="66">
        <v>7.6</v>
      </c>
      <c r="H929" s="66">
        <v>0</v>
      </c>
      <c r="I929" s="66">
        <v>0</v>
      </c>
      <c r="J929" s="66">
        <v>0</v>
      </c>
      <c r="K929" s="66">
        <v>0.2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160.20000000000002</v>
      </c>
      <c r="R929" s="66">
        <v>1.8</v>
      </c>
      <c r="S929" s="66">
        <v>149</v>
      </c>
      <c r="T929" s="66">
        <v>0.4</v>
      </c>
      <c r="U929" s="66">
        <v>7.4</v>
      </c>
      <c r="V929" s="66">
        <v>0.2</v>
      </c>
      <c r="W929" s="66">
        <v>0.8</v>
      </c>
      <c r="X929" s="66">
        <v>0.2</v>
      </c>
      <c r="Y929" s="66">
        <v>0</v>
      </c>
      <c r="Z929" s="66">
        <v>0.4</v>
      </c>
      <c r="AA929" s="66">
        <v>0</v>
      </c>
      <c r="AB929" s="66">
        <v>0</v>
      </c>
      <c r="AC929" s="67">
        <v>0</v>
      </c>
      <c r="AD929" s="6"/>
      <c r="AE929" s="71">
        <v>271.99999999999994</v>
      </c>
      <c r="AF929" s="154">
        <v>2.6</v>
      </c>
      <c r="AG929" s="91">
        <v>252</v>
      </c>
      <c r="AH929" s="91">
        <v>0.6</v>
      </c>
      <c r="AI929" s="91">
        <v>15</v>
      </c>
      <c r="AJ929" s="91">
        <v>0.2</v>
      </c>
      <c r="AK929" s="91">
        <v>0.8</v>
      </c>
      <c r="AL929" s="91">
        <v>0.2</v>
      </c>
      <c r="AM929" s="91">
        <v>0.2</v>
      </c>
      <c r="AN929" s="91">
        <v>0.4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105.60000000000002</v>
      </c>
      <c r="D930" s="66">
        <v>1.2</v>
      </c>
      <c r="E930" s="66">
        <v>99.2</v>
      </c>
      <c r="F930" s="66">
        <v>0.4</v>
      </c>
      <c r="G930" s="66">
        <v>4.4000000000000004</v>
      </c>
      <c r="H930" s="66">
        <v>0.2</v>
      </c>
      <c r="I930" s="66">
        <v>0</v>
      </c>
      <c r="J930" s="66">
        <v>0.2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157.99999999999997</v>
      </c>
      <c r="R930" s="66">
        <v>2</v>
      </c>
      <c r="S930" s="66">
        <v>147.4</v>
      </c>
      <c r="T930" s="66">
        <v>1.2</v>
      </c>
      <c r="U930" s="66">
        <v>6</v>
      </c>
      <c r="V930" s="66">
        <v>0.6</v>
      </c>
      <c r="W930" s="66">
        <v>0.6</v>
      </c>
      <c r="X930" s="66">
        <v>0</v>
      </c>
      <c r="Y930" s="66">
        <v>0</v>
      </c>
      <c r="Z930" s="66">
        <v>0</v>
      </c>
      <c r="AA930" s="66">
        <v>0.2</v>
      </c>
      <c r="AB930" s="66">
        <v>0</v>
      </c>
      <c r="AC930" s="67">
        <v>0</v>
      </c>
      <c r="AD930" s="6"/>
      <c r="AE930" s="71">
        <v>263.59999999999997</v>
      </c>
      <c r="AF930" s="154">
        <v>3.2</v>
      </c>
      <c r="AG930" s="91">
        <v>246.6</v>
      </c>
      <c r="AH930" s="91">
        <v>1.6</v>
      </c>
      <c r="AI930" s="91">
        <v>10.4</v>
      </c>
      <c r="AJ930" s="91">
        <v>0.8</v>
      </c>
      <c r="AK930" s="91">
        <v>0.6</v>
      </c>
      <c r="AL930" s="91">
        <v>0.2</v>
      </c>
      <c r="AM930" s="91">
        <v>0</v>
      </c>
      <c r="AN930" s="91">
        <v>0</v>
      </c>
      <c r="AO930" s="91">
        <v>0.2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113.39999999999999</v>
      </c>
      <c r="D931" s="66">
        <v>0.8</v>
      </c>
      <c r="E931" s="66">
        <v>109.8</v>
      </c>
      <c r="F931" s="66">
        <v>0</v>
      </c>
      <c r="G931" s="66">
        <v>2.8</v>
      </c>
      <c r="H931" s="66">
        <v>0</v>
      </c>
      <c r="I931" s="66">
        <v>0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7">
        <v>0</v>
      </c>
      <c r="P931" s="6"/>
      <c r="Q931" s="71">
        <v>155.99999999999997</v>
      </c>
      <c r="R931" s="66">
        <v>1.2</v>
      </c>
      <c r="S931" s="66">
        <v>146.19999999999999</v>
      </c>
      <c r="T931" s="66">
        <v>1</v>
      </c>
      <c r="U931" s="66">
        <v>7</v>
      </c>
      <c r="V931" s="66">
        <v>0</v>
      </c>
      <c r="W931" s="66">
        <v>0.2</v>
      </c>
      <c r="X931" s="66">
        <v>0</v>
      </c>
      <c r="Y931" s="66">
        <v>0</v>
      </c>
      <c r="Z931" s="66">
        <v>0</v>
      </c>
      <c r="AA931" s="66">
        <v>0.4</v>
      </c>
      <c r="AB931" s="66">
        <v>0</v>
      </c>
      <c r="AC931" s="67">
        <v>0</v>
      </c>
      <c r="AD931" s="6"/>
      <c r="AE931" s="71">
        <v>269.39999999999998</v>
      </c>
      <c r="AF931" s="154">
        <v>2</v>
      </c>
      <c r="AG931" s="91">
        <v>256</v>
      </c>
      <c r="AH931" s="91">
        <v>1</v>
      </c>
      <c r="AI931" s="91">
        <v>9.8000000000000007</v>
      </c>
      <c r="AJ931" s="91">
        <v>0</v>
      </c>
      <c r="AK931" s="91">
        <v>0.2</v>
      </c>
      <c r="AL931" s="91">
        <v>0</v>
      </c>
      <c r="AM931" s="91">
        <v>0</v>
      </c>
      <c r="AN931" s="91">
        <v>0</v>
      </c>
      <c r="AO931" s="91">
        <v>0.4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103.4</v>
      </c>
      <c r="D932" s="66">
        <v>0.2</v>
      </c>
      <c r="E932" s="66">
        <v>98.8</v>
      </c>
      <c r="F932" s="66">
        <v>1.2</v>
      </c>
      <c r="G932" s="66">
        <v>2.6</v>
      </c>
      <c r="H932" s="66">
        <v>0</v>
      </c>
      <c r="I932" s="66">
        <v>0.4</v>
      </c>
      <c r="J932" s="66">
        <v>0</v>
      </c>
      <c r="K932" s="66">
        <v>0</v>
      </c>
      <c r="L932" s="66">
        <v>0</v>
      </c>
      <c r="M932" s="66">
        <v>0.2</v>
      </c>
      <c r="N932" s="66">
        <v>0</v>
      </c>
      <c r="O932" s="67">
        <v>0</v>
      </c>
      <c r="P932" s="6"/>
      <c r="Q932" s="71">
        <v>163</v>
      </c>
      <c r="R932" s="66">
        <v>2.8</v>
      </c>
      <c r="S932" s="66">
        <v>152.6</v>
      </c>
      <c r="T932" s="66">
        <v>1</v>
      </c>
      <c r="U932" s="66">
        <v>5.4</v>
      </c>
      <c r="V932" s="66">
        <v>0.2</v>
      </c>
      <c r="W932" s="66">
        <v>0.8</v>
      </c>
      <c r="X932" s="66">
        <v>0</v>
      </c>
      <c r="Y932" s="66">
        <v>0.2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266.39999999999998</v>
      </c>
      <c r="AF932" s="154">
        <v>3</v>
      </c>
      <c r="AG932" s="91">
        <v>251.4</v>
      </c>
      <c r="AH932" s="91">
        <v>2.2000000000000002</v>
      </c>
      <c r="AI932" s="91">
        <v>8</v>
      </c>
      <c r="AJ932" s="91">
        <v>0.2</v>
      </c>
      <c r="AK932" s="91">
        <v>1.2</v>
      </c>
      <c r="AL932" s="91">
        <v>0</v>
      </c>
      <c r="AM932" s="91">
        <v>0.2</v>
      </c>
      <c r="AN932" s="91">
        <v>0</v>
      </c>
      <c r="AO932" s="91">
        <v>0.2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111</v>
      </c>
      <c r="D933" s="66">
        <v>1</v>
      </c>
      <c r="E933" s="66">
        <v>106.2</v>
      </c>
      <c r="F933" s="66">
        <v>0</v>
      </c>
      <c r="G933" s="66">
        <v>3.6</v>
      </c>
      <c r="H933" s="66">
        <v>0</v>
      </c>
      <c r="I933" s="66">
        <v>0.2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142.4</v>
      </c>
      <c r="R933" s="66">
        <v>2</v>
      </c>
      <c r="S933" s="66">
        <v>133.80000000000001</v>
      </c>
      <c r="T933" s="66">
        <v>0.6</v>
      </c>
      <c r="U933" s="66">
        <v>4.8</v>
      </c>
      <c r="V933" s="66">
        <v>0.6</v>
      </c>
      <c r="W933" s="66">
        <v>0.4</v>
      </c>
      <c r="X933" s="66">
        <v>0</v>
      </c>
      <c r="Y933" s="66">
        <v>0</v>
      </c>
      <c r="Z933" s="66">
        <v>0.2</v>
      </c>
      <c r="AA933" s="66">
        <v>0</v>
      </c>
      <c r="AB933" s="66">
        <v>0</v>
      </c>
      <c r="AC933" s="67">
        <v>0</v>
      </c>
      <c r="AD933" s="6"/>
      <c r="AE933" s="71">
        <v>253.39999999999998</v>
      </c>
      <c r="AF933" s="154">
        <v>3</v>
      </c>
      <c r="AG933" s="91">
        <v>240</v>
      </c>
      <c r="AH933" s="91">
        <v>0.6</v>
      </c>
      <c r="AI933" s="91">
        <v>8.4</v>
      </c>
      <c r="AJ933" s="91">
        <v>0.6</v>
      </c>
      <c r="AK933" s="91">
        <v>0.6</v>
      </c>
      <c r="AL933" s="91">
        <v>0</v>
      </c>
      <c r="AM933" s="91">
        <v>0</v>
      </c>
      <c r="AN933" s="91">
        <v>0.2</v>
      </c>
      <c r="AO933" s="91">
        <v>0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108</v>
      </c>
      <c r="D934" s="66">
        <v>2</v>
      </c>
      <c r="E934" s="66">
        <v>101</v>
      </c>
      <c r="F934" s="66">
        <v>0.8</v>
      </c>
      <c r="G934" s="66">
        <v>3.8</v>
      </c>
      <c r="H934" s="66">
        <v>0.2</v>
      </c>
      <c r="I934" s="66">
        <v>0.2</v>
      </c>
      <c r="J934" s="66">
        <v>0</v>
      </c>
      <c r="K934" s="66">
        <v>0</v>
      </c>
      <c r="L934" s="66">
        <v>0</v>
      </c>
      <c r="M934" s="66">
        <v>0</v>
      </c>
      <c r="N934" s="66">
        <v>0</v>
      </c>
      <c r="O934" s="67">
        <v>0</v>
      </c>
      <c r="P934" s="6"/>
      <c r="Q934" s="71">
        <v>136.99999999999997</v>
      </c>
      <c r="R934" s="66">
        <v>1.2</v>
      </c>
      <c r="S934" s="66">
        <v>129.4</v>
      </c>
      <c r="T934" s="66">
        <v>0.4</v>
      </c>
      <c r="U934" s="66">
        <v>4.5999999999999996</v>
      </c>
      <c r="V934" s="66">
        <v>0.6</v>
      </c>
      <c r="W934" s="66">
        <v>0.4</v>
      </c>
      <c r="X934" s="66">
        <v>0</v>
      </c>
      <c r="Y934" s="66">
        <v>0</v>
      </c>
      <c r="Z934" s="66">
        <v>0.2</v>
      </c>
      <c r="AA934" s="66">
        <v>0.2</v>
      </c>
      <c r="AB934" s="66">
        <v>0</v>
      </c>
      <c r="AC934" s="67">
        <v>0</v>
      </c>
      <c r="AD934" s="6"/>
      <c r="AE934" s="71">
        <v>244.99999999999997</v>
      </c>
      <c r="AF934" s="154">
        <v>3.2</v>
      </c>
      <c r="AG934" s="91">
        <v>230.4</v>
      </c>
      <c r="AH934" s="91">
        <v>1.2</v>
      </c>
      <c r="AI934" s="91">
        <v>8.4</v>
      </c>
      <c r="AJ934" s="91">
        <v>0.8</v>
      </c>
      <c r="AK934" s="91">
        <v>0.6</v>
      </c>
      <c r="AL934" s="91">
        <v>0</v>
      </c>
      <c r="AM934" s="91">
        <v>0</v>
      </c>
      <c r="AN934" s="91">
        <v>0.2</v>
      </c>
      <c r="AO934" s="91">
        <v>0.2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119.2</v>
      </c>
      <c r="D935" s="91">
        <v>1.6</v>
      </c>
      <c r="E935" s="66">
        <v>113</v>
      </c>
      <c r="F935" s="66">
        <v>0.4</v>
      </c>
      <c r="G935" s="66">
        <v>3.6</v>
      </c>
      <c r="H935" s="66">
        <v>0.2</v>
      </c>
      <c r="I935" s="66">
        <v>0.2</v>
      </c>
      <c r="J935" s="66">
        <v>0.2</v>
      </c>
      <c r="K935" s="66">
        <v>0</v>
      </c>
      <c r="L935" s="66">
        <v>0</v>
      </c>
      <c r="M935" s="66">
        <v>0</v>
      </c>
      <c r="N935" s="66">
        <v>0</v>
      </c>
      <c r="O935" s="67">
        <v>0</v>
      </c>
      <c r="P935" s="6"/>
      <c r="Q935" s="71">
        <v>130.59999999999997</v>
      </c>
      <c r="R935" s="91">
        <v>1.6</v>
      </c>
      <c r="S935" s="66">
        <v>121.6</v>
      </c>
      <c r="T935" s="66">
        <v>0.6</v>
      </c>
      <c r="U935" s="66">
        <v>5.4</v>
      </c>
      <c r="V935" s="66">
        <v>0.6</v>
      </c>
      <c r="W935" s="66">
        <v>0.6</v>
      </c>
      <c r="X935" s="66">
        <v>0</v>
      </c>
      <c r="Y935" s="66">
        <v>0</v>
      </c>
      <c r="Z935" s="66">
        <v>0.2</v>
      </c>
      <c r="AA935" s="66">
        <v>0</v>
      </c>
      <c r="AB935" s="66">
        <v>0</v>
      </c>
      <c r="AC935" s="67">
        <v>0</v>
      </c>
      <c r="AD935" s="6"/>
      <c r="AE935" s="71">
        <v>249.79999999999998</v>
      </c>
      <c r="AF935" s="154">
        <v>3.2</v>
      </c>
      <c r="AG935" s="91">
        <v>234.6</v>
      </c>
      <c r="AH935" s="91">
        <v>1</v>
      </c>
      <c r="AI935" s="91">
        <v>9</v>
      </c>
      <c r="AJ935" s="91">
        <v>0.8</v>
      </c>
      <c r="AK935" s="91">
        <v>0.8</v>
      </c>
      <c r="AL935" s="91">
        <v>0.2</v>
      </c>
      <c r="AM935" s="91">
        <v>0</v>
      </c>
      <c r="AN935" s="91">
        <v>0.2</v>
      </c>
      <c r="AO935" s="91">
        <v>0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112.80000000000001</v>
      </c>
      <c r="D936" s="66">
        <v>1.4</v>
      </c>
      <c r="E936" s="66">
        <v>107.2</v>
      </c>
      <c r="F936" s="66">
        <v>0.2</v>
      </c>
      <c r="G936" s="66">
        <v>3.6</v>
      </c>
      <c r="H936" s="66">
        <v>0</v>
      </c>
      <c r="I936" s="66">
        <v>0.2</v>
      </c>
      <c r="J936" s="66">
        <v>0.2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118.4</v>
      </c>
      <c r="R936" s="66">
        <v>3</v>
      </c>
      <c r="S936" s="66">
        <v>108.8</v>
      </c>
      <c r="T936" s="66">
        <v>0.4</v>
      </c>
      <c r="U936" s="66">
        <v>4.5999999999999996</v>
      </c>
      <c r="V936" s="66">
        <v>0.4</v>
      </c>
      <c r="W936" s="66">
        <v>1.2</v>
      </c>
      <c r="X936" s="66">
        <v>0</v>
      </c>
      <c r="Y936" s="66">
        <v>0</v>
      </c>
      <c r="Z936" s="66">
        <v>0</v>
      </c>
      <c r="AA936" s="66">
        <v>0</v>
      </c>
      <c r="AB936" s="66">
        <v>0</v>
      </c>
      <c r="AC936" s="67">
        <v>0</v>
      </c>
      <c r="AD936" s="6"/>
      <c r="AE936" s="71">
        <v>231.2</v>
      </c>
      <c r="AF936" s="154">
        <v>4.4000000000000004</v>
      </c>
      <c r="AG936" s="91">
        <v>216</v>
      </c>
      <c r="AH936" s="91">
        <v>0.6</v>
      </c>
      <c r="AI936" s="91">
        <v>8.1999999999999993</v>
      </c>
      <c r="AJ936" s="91">
        <v>0.4</v>
      </c>
      <c r="AK936" s="91">
        <v>1.4</v>
      </c>
      <c r="AL936" s="91">
        <v>0.2</v>
      </c>
      <c r="AM936" s="91">
        <v>0</v>
      </c>
      <c r="AN936" s="91">
        <v>0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106.80000000000001</v>
      </c>
      <c r="D937" s="66">
        <v>1.8</v>
      </c>
      <c r="E937" s="66">
        <v>100.8</v>
      </c>
      <c r="F937" s="66">
        <v>0.4</v>
      </c>
      <c r="G937" s="66">
        <v>3.2</v>
      </c>
      <c r="H937" s="66">
        <v>0</v>
      </c>
      <c r="I937" s="66">
        <v>0</v>
      </c>
      <c r="J937" s="66">
        <v>0</v>
      </c>
      <c r="K937" s="66">
        <v>0.4</v>
      </c>
      <c r="L937" s="66">
        <v>0.2</v>
      </c>
      <c r="M937" s="66">
        <v>0</v>
      </c>
      <c r="N937" s="66">
        <v>0</v>
      </c>
      <c r="O937" s="67">
        <v>0</v>
      </c>
      <c r="P937" s="6"/>
      <c r="Q937" s="71">
        <v>113.20000000000002</v>
      </c>
      <c r="R937" s="66">
        <v>2.4</v>
      </c>
      <c r="S937" s="66">
        <v>105.4</v>
      </c>
      <c r="T937" s="66">
        <v>0.6</v>
      </c>
      <c r="U937" s="66">
        <v>4.4000000000000004</v>
      </c>
      <c r="V937" s="66">
        <v>0.2</v>
      </c>
      <c r="W937" s="66">
        <v>0.2</v>
      </c>
      <c r="X937" s="66">
        <v>0</v>
      </c>
      <c r="Y937" s="66">
        <v>0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219.99999999999994</v>
      </c>
      <c r="AF937" s="154">
        <v>4.2</v>
      </c>
      <c r="AG937" s="91">
        <v>206.2</v>
      </c>
      <c r="AH937" s="91">
        <v>1</v>
      </c>
      <c r="AI937" s="91">
        <v>7.6</v>
      </c>
      <c r="AJ937" s="91">
        <v>0.2</v>
      </c>
      <c r="AK937" s="91">
        <v>0.2</v>
      </c>
      <c r="AL937" s="91">
        <v>0</v>
      </c>
      <c r="AM937" s="91">
        <v>0.4</v>
      </c>
      <c r="AN937" s="91">
        <v>0.2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115.80000000000001</v>
      </c>
      <c r="D938" s="66">
        <v>1.4</v>
      </c>
      <c r="E938" s="66">
        <v>110.4</v>
      </c>
      <c r="F938" s="66">
        <v>0</v>
      </c>
      <c r="G938" s="66">
        <v>3.8</v>
      </c>
      <c r="H938" s="66">
        <v>0</v>
      </c>
      <c r="I938" s="66">
        <v>0</v>
      </c>
      <c r="J938" s="66">
        <v>0</v>
      </c>
      <c r="K938" s="66">
        <v>0</v>
      </c>
      <c r="L938" s="66">
        <v>0.2</v>
      </c>
      <c r="M938" s="66">
        <v>0</v>
      </c>
      <c r="N938" s="66">
        <v>0</v>
      </c>
      <c r="O938" s="67">
        <v>0</v>
      </c>
      <c r="P938" s="6"/>
      <c r="Q938" s="71">
        <v>97.6</v>
      </c>
      <c r="R938" s="66">
        <v>2.8</v>
      </c>
      <c r="S938" s="66">
        <v>89.6</v>
      </c>
      <c r="T938" s="66">
        <v>0.6</v>
      </c>
      <c r="U938" s="66">
        <v>3.6</v>
      </c>
      <c r="V938" s="66">
        <v>0.4</v>
      </c>
      <c r="W938" s="66">
        <v>0.4</v>
      </c>
      <c r="X938" s="66">
        <v>0</v>
      </c>
      <c r="Y938" s="66">
        <v>0</v>
      </c>
      <c r="Z938" s="66">
        <v>0</v>
      </c>
      <c r="AA938" s="66">
        <v>0.2</v>
      </c>
      <c r="AB938" s="66">
        <v>0</v>
      </c>
      <c r="AC938" s="67">
        <v>0</v>
      </c>
      <c r="AD938" s="6"/>
      <c r="AE938" s="71">
        <v>213.39999999999998</v>
      </c>
      <c r="AF938" s="154">
        <v>4.2</v>
      </c>
      <c r="AG938" s="91">
        <v>200</v>
      </c>
      <c r="AH938" s="91">
        <v>0.6</v>
      </c>
      <c r="AI938" s="91">
        <v>7.4</v>
      </c>
      <c r="AJ938" s="91">
        <v>0.4</v>
      </c>
      <c r="AK938" s="91">
        <v>0.4</v>
      </c>
      <c r="AL938" s="91">
        <v>0</v>
      </c>
      <c r="AM938" s="91">
        <v>0</v>
      </c>
      <c r="AN938" s="91">
        <v>0.2</v>
      </c>
      <c r="AO938" s="91">
        <v>0.2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101.60000000000001</v>
      </c>
      <c r="D939" s="66">
        <v>0.4</v>
      </c>
      <c r="E939" s="66">
        <v>95.8</v>
      </c>
      <c r="F939" s="66">
        <v>0.2</v>
      </c>
      <c r="G939" s="66">
        <v>4</v>
      </c>
      <c r="H939" s="66">
        <v>0.6</v>
      </c>
      <c r="I939" s="66">
        <v>0.2</v>
      </c>
      <c r="J939" s="66">
        <v>0</v>
      </c>
      <c r="K939" s="66">
        <v>0.2</v>
      </c>
      <c r="L939" s="66">
        <v>0.2</v>
      </c>
      <c r="M939" s="66">
        <v>0</v>
      </c>
      <c r="N939" s="66">
        <v>0</v>
      </c>
      <c r="O939" s="67">
        <v>0</v>
      </c>
      <c r="P939" s="6"/>
      <c r="Q939" s="71">
        <v>103.00000000000001</v>
      </c>
      <c r="R939" s="66">
        <v>2.6</v>
      </c>
      <c r="S939" s="66">
        <v>96.4</v>
      </c>
      <c r="T939" s="66">
        <v>0.2</v>
      </c>
      <c r="U939" s="66">
        <v>3.2</v>
      </c>
      <c r="V939" s="66">
        <v>0</v>
      </c>
      <c r="W939" s="66">
        <v>0.2</v>
      </c>
      <c r="X939" s="66">
        <v>0</v>
      </c>
      <c r="Y939" s="66">
        <v>0.2</v>
      </c>
      <c r="Z939" s="66">
        <v>0</v>
      </c>
      <c r="AA939" s="66">
        <v>0.2</v>
      </c>
      <c r="AB939" s="66">
        <v>0</v>
      </c>
      <c r="AC939" s="67">
        <v>0</v>
      </c>
      <c r="AD939" s="6"/>
      <c r="AE939" s="71">
        <v>204.59999999999997</v>
      </c>
      <c r="AF939" s="154">
        <v>3</v>
      </c>
      <c r="AG939" s="91">
        <v>192.2</v>
      </c>
      <c r="AH939" s="91">
        <v>0.4</v>
      </c>
      <c r="AI939" s="91">
        <v>7.2</v>
      </c>
      <c r="AJ939" s="91">
        <v>0.6</v>
      </c>
      <c r="AK939" s="91">
        <v>0.4</v>
      </c>
      <c r="AL939" s="91">
        <v>0</v>
      </c>
      <c r="AM939" s="91">
        <v>0.4</v>
      </c>
      <c r="AN939" s="91">
        <v>0.2</v>
      </c>
      <c r="AO939" s="91">
        <v>0.2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86.200000000000017</v>
      </c>
      <c r="D940" s="66">
        <v>1</v>
      </c>
      <c r="E940" s="66">
        <v>82.4</v>
      </c>
      <c r="F940" s="66">
        <v>0</v>
      </c>
      <c r="G940" s="66">
        <v>2.4</v>
      </c>
      <c r="H940" s="66">
        <v>0.4</v>
      </c>
      <c r="I940" s="66">
        <v>0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7">
        <v>0</v>
      </c>
      <c r="P940" s="6"/>
      <c r="Q940" s="71">
        <v>93.600000000000009</v>
      </c>
      <c r="R940" s="66">
        <v>1.8</v>
      </c>
      <c r="S940" s="66">
        <v>88.2</v>
      </c>
      <c r="T940" s="66">
        <v>0.2</v>
      </c>
      <c r="U940" s="66">
        <v>2.6</v>
      </c>
      <c r="V940" s="66">
        <v>0.4</v>
      </c>
      <c r="W940" s="66">
        <v>0.2</v>
      </c>
      <c r="X940" s="66">
        <v>0</v>
      </c>
      <c r="Y940" s="66">
        <v>0</v>
      </c>
      <c r="Z940" s="66">
        <v>0.2</v>
      </c>
      <c r="AA940" s="66">
        <v>0</v>
      </c>
      <c r="AB940" s="66">
        <v>0</v>
      </c>
      <c r="AC940" s="67">
        <v>0</v>
      </c>
      <c r="AD940" s="6"/>
      <c r="AE940" s="71">
        <v>179.79999999999998</v>
      </c>
      <c r="AF940" s="154">
        <v>2.8</v>
      </c>
      <c r="AG940" s="91">
        <v>170.6</v>
      </c>
      <c r="AH940" s="91">
        <v>0.2</v>
      </c>
      <c r="AI940" s="91">
        <v>5</v>
      </c>
      <c r="AJ940" s="91">
        <v>0.8</v>
      </c>
      <c r="AK940" s="91">
        <v>0.2</v>
      </c>
      <c r="AL940" s="91">
        <v>0</v>
      </c>
      <c r="AM940" s="91">
        <v>0</v>
      </c>
      <c r="AN940" s="91">
        <v>0.2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81.600000000000009</v>
      </c>
      <c r="D941" s="66">
        <v>0.8</v>
      </c>
      <c r="E941" s="66">
        <v>77</v>
      </c>
      <c r="F941" s="66">
        <v>0.2</v>
      </c>
      <c r="G941" s="66">
        <v>3.4</v>
      </c>
      <c r="H941" s="66">
        <v>0.2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93.199999999999989</v>
      </c>
      <c r="R941" s="66">
        <v>0.6</v>
      </c>
      <c r="S941" s="66">
        <v>87.6</v>
      </c>
      <c r="T941" s="66">
        <v>0.4</v>
      </c>
      <c r="U941" s="66">
        <v>3.6</v>
      </c>
      <c r="V941" s="66">
        <v>0.2</v>
      </c>
      <c r="W941" s="66">
        <v>0.6</v>
      </c>
      <c r="X941" s="66">
        <v>0</v>
      </c>
      <c r="Y941" s="66">
        <v>0</v>
      </c>
      <c r="Z941" s="66">
        <v>0</v>
      </c>
      <c r="AA941" s="66">
        <v>0.2</v>
      </c>
      <c r="AB941" s="66">
        <v>0</v>
      </c>
      <c r="AC941" s="67">
        <v>0</v>
      </c>
      <c r="AD941" s="6"/>
      <c r="AE941" s="71">
        <v>174.79999999999998</v>
      </c>
      <c r="AF941" s="154">
        <v>1.4</v>
      </c>
      <c r="AG941" s="91">
        <v>164.6</v>
      </c>
      <c r="AH941" s="91">
        <v>0.6</v>
      </c>
      <c r="AI941" s="91">
        <v>7</v>
      </c>
      <c r="AJ941" s="91">
        <v>0.4</v>
      </c>
      <c r="AK941" s="91">
        <v>0.6</v>
      </c>
      <c r="AL941" s="91">
        <v>0</v>
      </c>
      <c r="AM941" s="91">
        <v>0</v>
      </c>
      <c r="AN941" s="91">
        <v>0</v>
      </c>
      <c r="AO941" s="91">
        <v>0.2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72.800000000000011</v>
      </c>
      <c r="D942" s="66">
        <v>1.6</v>
      </c>
      <c r="E942" s="66">
        <v>68.2</v>
      </c>
      <c r="F942" s="66">
        <v>0.4</v>
      </c>
      <c r="G942" s="66">
        <v>2.4</v>
      </c>
      <c r="H942" s="66">
        <v>0.2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84.000000000000014</v>
      </c>
      <c r="R942" s="66">
        <v>1.2</v>
      </c>
      <c r="S942" s="66">
        <v>79</v>
      </c>
      <c r="T942" s="66">
        <v>0.4</v>
      </c>
      <c r="U942" s="66">
        <v>3.2</v>
      </c>
      <c r="V942" s="66">
        <v>0.2</v>
      </c>
      <c r="W942" s="66">
        <v>0</v>
      </c>
      <c r="X942" s="66">
        <v>0</v>
      </c>
      <c r="Y942" s="66">
        <v>0</v>
      </c>
      <c r="Z942" s="66">
        <v>0</v>
      </c>
      <c r="AA942" s="66">
        <v>0</v>
      </c>
      <c r="AB942" s="66">
        <v>0</v>
      </c>
      <c r="AC942" s="67">
        <v>0</v>
      </c>
      <c r="AD942" s="6"/>
      <c r="AE942" s="71">
        <v>156.80000000000001</v>
      </c>
      <c r="AF942" s="154">
        <v>2.8</v>
      </c>
      <c r="AG942" s="91">
        <v>147.19999999999999</v>
      </c>
      <c r="AH942" s="91">
        <v>0.8</v>
      </c>
      <c r="AI942" s="91">
        <v>5.6</v>
      </c>
      <c r="AJ942" s="91">
        <v>0.4</v>
      </c>
      <c r="AK942" s="91">
        <v>0</v>
      </c>
      <c r="AL942" s="91">
        <v>0</v>
      </c>
      <c r="AM942" s="91">
        <v>0</v>
      </c>
      <c r="AN942" s="91">
        <v>0</v>
      </c>
      <c r="AO942" s="91">
        <v>0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59.400000000000006</v>
      </c>
      <c r="D943" s="66">
        <v>0.6</v>
      </c>
      <c r="E943" s="66">
        <v>55</v>
      </c>
      <c r="F943" s="66">
        <v>0.4</v>
      </c>
      <c r="G943" s="66">
        <v>2.8</v>
      </c>
      <c r="H943" s="66">
        <v>0.2</v>
      </c>
      <c r="I943" s="66">
        <v>0</v>
      </c>
      <c r="J943" s="66">
        <v>0</v>
      </c>
      <c r="K943" s="66">
        <v>0.2</v>
      </c>
      <c r="L943" s="66">
        <v>0.2</v>
      </c>
      <c r="M943" s="66">
        <v>0</v>
      </c>
      <c r="N943" s="66">
        <v>0</v>
      </c>
      <c r="O943" s="67">
        <v>0</v>
      </c>
      <c r="P943" s="6"/>
      <c r="Q943" s="71">
        <v>75.199999999999989</v>
      </c>
      <c r="R943" s="66">
        <v>0.6</v>
      </c>
      <c r="S943" s="66">
        <v>70.599999999999994</v>
      </c>
      <c r="T943" s="66">
        <v>0.8</v>
      </c>
      <c r="U943" s="66">
        <v>2.8</v>
      </c>
      <c r="V943" s="66">
        <v>0.2</v>
      </c>
      <c r="W943" s="66">
        <v>0.2</v>
      </c>
      <c r="X943" s="66">
        <v>0</v>
      </c>
      <c r="Y943" s="66">
        <v>0</v>
      </c>
      <c r="Z943" s="66">
        <v>0</v>
      </c>
      <c r="AA943" s="66">
        <v>0</v>
      </c>
      <c r="AB943" s="66">
        <v>0</v>
      </c>
      <c r="AC943" s="67">
        <v>0</v>
      </c>
      <c r="AD943" s="6"/>
      <c r="AE943" s="71">
        <v>134.59999999999997</v>
      </c>
      <c r="AF943" s="154">
        <v>1.2</v>
      </c>
      <c r="AG943" s="91">
        <v>125.6</v>
      </c>
      <c r="AH943" s="91">
        <v>1.2</v>
      </c>
      <c r="AI943" s="91">
        <v>5.6</v>
      </c>
      <c r="AJ943" s="91">
        <v>0.4</v>
      </c>
      <c r="AK943" s="91">
        <v>0.2</v>
      </c>
      <c r="AL943" s="91">
        <v>0</v>
      </c>
      <c r="AM943" s="91">
        <v>0.2</v>
      </c>
      <c r="AN943" s="91">
        <v>0.2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70.000000000000014</v>
      </c>
      <c r="D944" s="66">
        <v>0.2</v>
      </c>
      <c r="E944" s="66">
        <v>67.400000000000006</v>
      </c>
      <c r="F944" s="66">
        <v>0</v>
      </c>
      <c r="G944" s="66">
        <v>2.4</v>
      </c>
      <c r="H944" s="66">
        <v>0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69.600000000000009</v>
      </c>
      <c r="R944" s="66">
        <v>0.8</v>
      </c>
      <c r="S944" s="66">
        <v>66.2</v>
      </c>
      <c r="T944" s="66">
        <v>0</v>
      </c>
      <c r="U944" s="66">
        <v>1.8</v>
      </c>
      <c r="V944" s="66">
        <v>0.4</v>
      </c>
      <c r="W944" s="66">
        <v>0.4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139.6</v>
      </c>
      <c r="AF944" s="154">
        <v>1</v>
      </c>
      <c r="AG944" s="91">
        <v>133.6</v>
      </c>
      <c r="AH944" s="91">
        <v>0</v>
      </c>
      <c r="AI944" s="91">
        <v>4.2</v>
      </c>
      <c r="AJ944" s="91">
        <v>0.4</v>
      </c>
      <c r="AK944" s="91">
        <v>0.4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58.6</v>
      </c>
      <c r="D945" s="66">
        <v>1</v>
      </c>
      <c r="E945" s="66">
        <v>53.6</v>
      </c>
      <c r="F945" s="66">
        <v>0.2</v>
      </c>
      <c r="G945" s="66">
        <v>3.8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59.8</v>
      </c>
      <c r="R945" s="66">
        <v>0.6</v>
      </c>
      <c r="S945" s="66">
        <v>57.4</v>
      </c>
      <c r="T945" s="66">
        <v>0</v>
      </c>
      <c r="U945" s="66">
        <v>1.4</v>
      </c>
      <c r="V945" s="66">
        <v>0.4</v>
      </c>
      <c r="W945" s="66">
        <v>0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118.4</v>
      </c>
      <c r="AF945" s="154">
        <v>1.6</v>
      </c>
      <c r="AG945" s="91">
        <v>111</v>
      </c>
      <c r="AH945" s="91">
        <v>0.2</v>
      </c>
      <c r="AI945" s="91">
        <v>5.2</v>
      </c>
      <c r="AJ945" s="91">
        <v>0.4</v>
      </c>
      <c r="AK945" s="91">
        <v>0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48.4</v>
      </c>
      <c r="D946" s="66">
        <v>1.4</v>
      </c>
      <c r="E946" s="66">
        <v>45.8</v>
      </c>
      <c r="F946" s="66">
        <v>0</v>
      </c>
      <c r="G946" s="66">
        <v>0.8</v>
      </c>
      <c r="H946" s="66">
        <v>0.2</v>
      </c>
      <c r="I946" s="66">
        <v>0.2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56.2</v>
      </c>
      <c r="R946" s="66">
        <v>1</v>
      </c>
      <c r="S946" s="66">
        <v>52.8</v>
      </c>
      <c r="T946" s="66">
        <v>0.2</v>
      </c>
      <c r="U946" s="66">
        <v>1.6</v>
      </c>
      <c r="V946" s="66">
        <v>0.2</v>
      </c>
      <c r="W946" s="66">
        <v>0.4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104.60000000000001</v>
      </c>
      <c r="AF946" s="154">
        <v>2.4</v>
      </c>
      <c r="AG946" s="91">
        <v>98.6</v>
      </c>
      <c r="AH946" s="91">
        <v>0.2</v>
      </c>
      <c r="AI946" s="91">
        <v>2.4</v>
      </c>
      <c r="AJ946" s="91">
        <v>0.4</v>
      </c>
      <c r="AK946" s="91">
        <v>0.6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50.8</v>
      </c>
      <c r="D947" s="66">
        <v>0.8</v>
      </c>
      <c r="E947" s="66">
        <v>48.4</v>
      </c>
      <c r="F947" s="66">
        <v>0</v>
      </c>
      <c r="G947" s="66">
        <v>1.6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60.2</v>
      </c>
      <c r="R947" s="66">
        <v>0.6</v>
      </c>
      <c r="S947" s="66">
        <v>57.4</v>
      </c>
      <c r="T947" s="66">
        <v>0.2</v>
      </c>
      <c r="U947" s="66">
        <v>2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111</v>
      </c>
      <c r="AF947" s="154">
        <v>1.4</v>
      </c>
      <c r="AG947" s="91">
        <v>105.8</v>
      </c>
      <c r="AH947" s="91">
        <v>0.2</v>
      </c>
      <c r="AI947" s="91">
        <v>3.6</v>
      </c>
      <c r="AJ947" s="91">
        <v>0</v>
      </c>
      <c r="AK947" s="91">
        <v>0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43.800000000000004</v>
      </c>
      <c r="D948" s="66">
        <v>0.4</v>
      </c>
      <c r="E948" s="66">
        <v>41.6</v>
      </c>
      <c r="F948" s="66">
        <v>0</v>
      </c>
      <c r="G948" s="66">
        <v>1.6</v>
      </c>
      <c r="H948" s="66">
        <v>0.2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59.199999999999996</v>
      </c>
      <c r="R948" s="66">
        <v>0.4</v>
      </c>
      <c r="S948" s="66">
        <v>56.8</v>
      </c>
      <c r="T948" s="66">
        <v>0</v>
      </c>
      <c r="U948" s="66">
        <v>2</v>
      </c>
      <c r="V948" s="66">
        <v>0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103</v>
      </c>
      <c r="AF948" s="154">
        <v>0.8</v>
      </c>
      <c r="AG948" s="91">
        <v>98.4</v>
      </c>
      <c r="AH948" s="91">
        <v>0</v>
      </c>
      <c r="AI948" s="91">
        <v>3.6</v>
      </c>
      <c r="AJ948" s="91">
        <v>0.2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38.799999999999997</v>
      </c>
      <c r="D949" s="66">
        <v>0.8</v>
      </c>
      <c r="E949" s="66">
        <v>36</v>
      </c>
      <c r="F949" s="66">
        <v>0.2</v>
      </c>
      <c r="G949" s="66">
        <v>1.8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7">
        <v>0</v>
      </c>
      <c r="P949" s="6"/>
      <c r="Q949" s="71">
        <v>46.6</v>
      </c>
      <c r="R949" s="66">
        <v>1</v>
      </c>
      <c r="S949" s="66">
        <v>43.8</v>
      </c>
      <c r="T949" s="66">
        <v>0</v>
      </c>
      <c r="U949" s="66">
        <v>1.4</v>
      </c>
      <c r="V949" s="66">
        <v>0.2</v>
      </c>
      <c r="W949" s="66">
        <v>0</v>
      </c>
      <c r="X949" s="66">
        <v>0</v>
      </c>
      <c r="Y949" s="66">
        <v>0</v>
      </c>
      <c r="Z949" s="66">
        <v>0</v>
      </c>
      <c r="AA949" s="66">
        <v>0.2</v>
      </c>
      <c r="AB949" s="66">
        <v>0</v>
      </c>
      <c r="AC949" s="67">
        <v>0</v>
      </c>
      <c r="AD949" s="6"/>
      <c r="AE949" s="71">
        <v>85.4</v>
      </c>
      <c r="AF949" s="154">
        <v>1.8</v>
      </c>
      <c r="AG949" s="91">
        <v>79.8</v>
      </c>
      <c r="AH949" s="91">
        <v>0.2</v>
      </c>
      <c r="AI949" s="91">
        <v>3.2</v>
      </c>
      <c r="AJ949" s="91">
        <v>0.2</v>
      </c>
      <c r="AK949" s="91">
        <v>0</v>
      </c>
      <c r="AL949" s="91">
        <v>0</v>
      </c>
      <c r="AM949" s="91">
        <v>0</v>
      </c>
      <c r="AN949" s="91">
        <v>0</v>
      </c>
      <c r="AO949" s="91">
        <v>0.2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41.2</v>
      </c>
      <c r="D950" s="66">
        <v>0.6</v>
      </c>
      <c r="E950" s="66">
        <v>40.200000000000003</v>
      </c>
      <c r="F950" s="66">
        <v>0</v>
      </c>
      <c r="G950" s="66">
        <v>0.4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45.8</v>
      </c>
      <c r="R950" s="66">
        <v>0.4</v>
      </c>
      <c r="S950" s="66">
        <v>44</v>
      </c>
      <c r="T950" s="66">
        <v>0.4</v>
      </c>
      <c r="U950" s="66">
        <v>1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87.000000000000014</v>
      </c>
      <c r="AF950" s="154">
        <v>1</v>
      </c>
      <c r="AG950" s="91">
        <v>84.2</v>
      </c>
      <c r="AH950" s="91">
        <v>0.4</v>
      </c>
      <c r="AI950" s="91">
        <v>1.4</v>
      </c>
      <c r="AJ950" s="91">
        <v>0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43.400000000000006</v>
      </c>
      <c r="D951" s="66">
        <v>0.4</v>
      </c>
      <c r="E951" s="66">
        <v>41.4</v>
      </c>
      <c r="F951" s="66">
        <v>0.2</v>
      </c>
      <c r="G951" s="66">
        <v>1.2</v>
      </c>
      <c r="H951" s="66">
        <v>0.2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52.199999999999996</v>
      </c>
      <c r="R951" s="66">
        <v>1.8</v>
      </c>
      <c r="S951" s="66">
        <v>48.4</v>
      </c>
      <c r="T951" s="66">
        <v>0</v>
      </c>
      <c r="U951" s="66">
        <v>1.8</v>
      </c>
      <c r="V951" s="66">
        <v>0.2</v>
      </c>
      <c r="W951" s="66">
        <v>0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95.600000000000009</v>
      </c>
      <c r="AF951" s="154">
        <v>2.2000000000000002</v>
      </c>
      <c r="AG951" s="91">
        <v>89.8</v>
      </c>
      <c r="AH951" s="91">
        <v>0.2</v>
      </c>
      <c r="AI951" s="91">
        <v>3</v>
      </c>
      <c r="AJ951" s="91">
        <v>0.4</v>
      </c>
      <c r="AK951" s="91">
        <v>0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35.199999999999996</v>
      </c>
      <c r="D952" s="66">
        <v>0.8</v>
      </c>
      <c r="E952" s="66">
        <v>33.200000000000003</v>
      </c>
      <c r="F952" s="66">
        <v>0</v>
      </c>
      <c r="G952" s="66">
        <v>0.8</v>
      </c>
      <c r="H952" s="66">
        <v>0.4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55.800000000000004</v>
      </c>
      <c r="R952" s="66">
        <v>1.2</v>
      </c>
      <c r="S952" s="66">
        <v>52.2</v>
      </c>
      <c r="T952" s="66">
        <v>0</v>
      </c>
      <c r="U952" s="66">
        <v>2</v>
      </c>
      <c r="V952" s="66">
        <v>0</v>
      </c>
      <c r="W952" s="66">
        <v>0.4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91.000000000000014</v>
      </c>
      <c r="AF952" s="154">
        <v>2</v>
      </c>
      <c r="AG952" s="91">
        <v>85.4</v>
      </c>
      <c r="AH952" s="91">
        <v>0</v>
      </c>
      <c r="AI952" s="91">
        <v>2.8</v>
      </c>
      <c r="AJ952" s="91">
        <v>0.4</v>
      </c>
      <c r="AK952" s="91">
        <v>0.4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35.400000000000006</v>
      </c>
      <c r="D953" s="66">
        <v>0.2</v>
      </c>
      <c r="E953" s="66">
        <v>33.200000000000003</v>
      </c>
      <c r="F953" s="66">
        <v>0</v>
      </c>
      <c r="G953" s="66">
        <v>2</v>
      </c>
      <c r="H953" s="66">
        <v>0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7">
        <v>0</v>
      </c>
      <c r="P953" s="6"/>
      <c r="Q953" s="71">
        <v>45.000000000000007</v>
      </c>
      <c r="R953" s="66">
        <v>0.6</v>
      </c>
      <c r="S953" s="66">
        <v>42.6</v>
      </c>
      <c r="T953" s="66">
        <v>0</v>
      </c>
      <c r="U953" s="66">
        <v>1.4</v>
      </c>
      <c r="V953" s="66">
        <v>0.2</v>
      </c>
      <c r="W953" s="66">
        <v>0</v>
      </c>
      <c r="X953" s="66">
        <v>0</v>
      </c>
      <c r="Y953" s="66">
        <v>0</v>
      </c>
      <c r="Z953" s="66">
        <v>0.2</v>
      </c>
      <c r="AA953" s="66">
        <v>0</v>
      </c>
      <c r="AB953" s="66">
        <v>0</v>
      </c>
      <c r="AC953" s="67">
        <v>0</v>
      </c>
      <c r="AD953" s="6"/>
      <c r="AE953" s="71">
        <v>80.400000000000006</v>
      </c>
      <c r="AF953" s="154">
        <v>0.8</v>
      </c>
      <c r="AG953" s="91">
        <v>75.8</v>
      </c>
      <c r="AH953" s="91">
        <v>0</v>
      </c>
      <c r="AI953" s="91">
        <v>3.4</v>
      </c>
      <c r="AJ953" s="91">
        <v>0.2</v>
      </c>
      <c r="AK953" s="91">
        <v>0</v>
      </c>
      <c r="AL953" s="91">
        <v>0</v>
      </c>
      <c r="AM953" s="91">
        <v>0</v>
      </c>
      <c r="AN953" s="91">
        <v>0.2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28</v>
      </c>
      <c r="D954" s="66">
        <v>0.6</v>
      </c>
      <c r="E954" s="66">
        <v>26.2</v>
      </c>
      <c r="F954" s="66">
        <v>0</v>
      </c>
      <c r="G954" s="66">
        <v>0.8</v>
      </c>
      <c r="H954" s="66">
        <v>0.2</v>
      </c>
      <c r="I954" s="66">
        <v>0</v>
      </c>
      <c r="J954" s="66">
        <v>0</v>
      </c>
      <c r="K954" s="66">
        <v>0</v>
      </c>
      <c r="L954" s="66">
        <v>0.2</v>
      </c>
      <c r="M954" s="66">
        <v>0</v>
      </c>
      <c r="N954" s="66">
        <v>0</v>
      </c>
      <c r="O954" s="67">
        <v>0</v>
      </c>
      <c r="P954" s="6"/>
      <c r="Q954" s="71">
        <v>29.8</v>
      </c>
      <c r="R954" s="66">
        <v>0.4</v>
      </c>
      <c r="S954" s="66">
        <v>27.6</v>
      </c>
      <c r="T954" s="66">
        <v>0</v>
      </c>
      <c r="U954" s="66">
        <v>1.6</v>
      </c>
      <c r="V954" s="66">
        <v>0.2</v>
      </c>
      <c r="W954" s="66">
        <v>0</v>
      </c>
      <c r="X954" s="66">
        <v>0</v>
      </c>
      <c r="Y954" s="66">
        <v>0</v>
      </c>
      <c r="Z954" s="66">
        <v>0</v>
      </c>
      <c r="AA954" s="66">
        <v>0</v>
      </c>
      <c r="AB954" s="66">
        <v>0</v>
      </c>
      <c r="AC954" s="67">
        <v>0</v>
      </c>
      <c r="AD954" s="6"/>
      <c r="AE954" s="71">
        <v>57.8</v>
      </c>
      <c r="AF954" s="154">
        <v>1</v>
      </c>
      <c r="AG954" s="91">
        <v>53.8</v>
      </c>
      <c r="AH954" s="91">
        <v>0</v>
      </c>
      <c r="AI954" s="91">
        <v>2.4</v>
      </c>
      <c r="AJ954" s="91">
        <v>0.4</v>
      </c>
      <c r="AK954" s="91">
        <v>0</v>
      </c>
      <c r="AL954" s="91">
        <v>0</v>
      </c>
      <c r="AM954" s="91">
        <v>0</v>
      </c>
      <c r="AN954" s="91">
        <v>0.2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22</v>
      </c>
      <c r="D955" s="66">
        <v>0.2</v>
      </c>
      <c r="E955" s="66">
        <v>21.6</v>
      </c>
      <c r="F955" s="66">
        <v>0</v>
      </c>
      <c r="G955" s="66">
        <v>0.2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29.2</v>
      </c>
      <c r="R955" s="66">
        <v>0</v>
      </c>
      <c r="S955" s="66">
        <v>27.4</v>
      </c>
      <c r="T955" s="66">
        <v>0.2</v>
      </c>
      <c r="U955" s="66">
        <v>1.6</v>
      </c>
      <c r="V955" s="66">
        <v>0</v>
      </c>
      <c r="W955" s="66">
        <v>0</v>
      </c>
      <c r="X955" s="66">
        <v>0</v>
      </c>
      <c r="Y955" s="66">
        <v>0</v>
      </c>
      <c r="Z955" s="66">
        <v>0</v>
      </c>
      <c r="AA955" s="66">
        <v>0</v>
      </c>
      <c r="AB955" s="66">
        <v>0</v>
      </c>
      <c r="AC955" s="67">
        <v>0</v>
      </c>
      <c r="AD955" s="6"/>
      <c r="AE955" s="71">
        <v>51.2</v>
      </c>
      <c r="AF955" s="154">
        <v>0.2</v>
      </c>
      <c r="AG955" s="91">
        <v>49</v>
      </c>
      <c r="AH955" s="91">
        <v>0.2</v>
      </c>
      <c r="AI955" s="91">
        <v>1.8</v>
      </c>
      <c r="AJ955" s="91">
        <v>0</v>
      </c>
      <c r="AK955" s="91">
        <v>0</v>
      </c>
      <c r="AL955" s="91">
        <v>0</v>
      </c>
      <c r="AM955" s="91">
        <v>0</v>
      </c>
      <c r="AN955" s="91">
        <v>0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24</v>
      </c>
      <c r="D956" s="66">
        <v>0</v>
      </c>
      <c r="E956" s="66">
        <v>23.2</v>
      </c>
      <c r="F956" s="66">
        <v>0</v>
      </c>
      <c r="G956" s="66">
        <v>0.6</v>
      </c>
      <c r="H956" s="66">
        <v>0</v>
      </c>
      <c r="I956" s="66">
        <v>0</v>
      </c>
      <c r="J956" s="66">
        <v>0</v>
      </c>
      <c r="K956" s="66">
        <v>0</v>
      </c>
      <c r="L956" s="66">
        <v>0.2</v>
      </c>
      <c r="M956" s="66">
        <v>0</v>
      </c>
      <c r="N956" s="66">
        <v>0</v>
      </c>
      <c r="O956" s="67">
        <v>0</v>
      </c>
      <c r="P956" s="6"/>
      <c r="Q956" s="71">
        <v>25.799999999999997</v>
      </c>
      <c r="R956" s="66">
        <v>0.4</v>
      </c>
      <c r="S956" s="66">
        <v>25</v>
      </c>
      <c r="T956" s="66">
        <v>0</v>
      </c>
      <c r="U956" s="66">
        <v>0.4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49.800000000000004</v>
      </c>
      <c r="AF956" s="154">
        <v>0.4</v>
      </c>
      <c r="AG956" s="91">
        <v>48.2</v>
      </c>
      <c r="AH956" s="91">
        <v>0</v>
      </c>
      <c r="AI956" s="91">
        <v>1</v>
      </c>
      <c r="AJ956" s="91">
        <v>0</v>
      </c>
      <c r="AK956" s="91">
        <v>0</v>
      </c>
      <c r="AL956" s="91">
        <v>0</v>
      </c>
      <c r="AM956" s="91">
        <v>0</v>
      </c>
      <c r="AN956" s="91">
        <v>0.2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22.6</v>
      </c>
      <c r="D957" s="66">
        <v>0.8</v>
      </c>
      <c r="E957" s="66">
        <v>20</v>
      </c>
      <c r="F957" s="66">
        <v>0</v>
      </c>
      <c r="G957" s="66">
        <v>1.8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23.2</v>
      </c>
      <c r="R957" s="66">
        <v>0.6</v>
      </c>
      <c r="S957" s="66">
        <v>22.2</v>
      </c>
      <c r="T957" s="66">
        <v>0</v>
      </c>
      <c r="U957" s="66">
        <v>0.4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45.800000000000004</v>
      </c>
      <c r="AF957" s="154">
        <v>1.4</v>
      </c>
      <c r="AG957" s="91">
        <v>42.2</v>
      </c>
      <c r="AH957" s="91">
        <v>0</v>
      </c>
      <c r="AI957" s="91">
        <v>2.2000000000000002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18.599999999999998</v>
      </c>
      <c r="D958" s="68">
        <v>0.2</v>
      </c>
      <c r="E958" s="68">
        <v>17.2</v>
      </c>
      <c r="F958" s="68">
        <v>0</v>
      </c>
      <c r="G958" s="68">
        <v>1.2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15.399999999999999</v>
      </c>
      <c r="R958" s="68">
        <v>0.2</v>
      </c>
      <c r="S958" s="68">
        <v>15</v>
      </c>
      <c r="T958" s="68">
        <v>0</v>
      </c>
      <c r="U958" s="68">
        <v>0.2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34</v>
      </c>
      <c r="AF958" s="195">
        <v>0.4</v>
      </c>
      <c r="AG958" s="196">
        <v>32.200000000000003</v>
      </c>
      <c r="AH958" s="196">
        <v>0</v>
      </c>
      <c r="AI958" s="196">
        <v>1.4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57</v>
      </c>
      <c r="C959" s="274">
        <v>5342.0000000000018</v>
      </c>
      <c r="D959" s="275">
        <v>76.600000000000009</v>
      </c>
      <c r="E959" s="275">
        <v>4878.7999999999984</v>
      </c>
      <c r="F959" s="275">
        <v>16</v>
      </c>
      <c r="G959" s="275">
        <v>343.80000000000018</v>
      </c>
      <c r="H959" s="275">
        <v>9.1999999999999957</v>
      </c>
      <c r="I959" s="275">
        <v>8.0000000000000018</v>
      </c>
      <c r="J959" s="275">
        <v>3.0000000000000004</v>
      </c>
      <c r="K959" s="275">
        <v>4.200000000000002</v>
      </c>
      <c r="L959" s="275">
        <v>0.8</v>
      </c>
      <c r="M959" s="275">
        <v>1.4</v>
      </c>
      <c r="N959" s="275">
        <v>0.2</v>
      </c>
      <c r="O959" s="276">
        <v>0</v>
      </c>
      <c r="P959" s="7"/>
      <c r="Q959" s="277">
        <v>4752.5999999999985</v>
      </c>
      <c r="R959" s="275">
        <v>48</v>
      </c>
      <c r="S959" s="275">
        <v>4356.4000000000005</v>
      </c>
      <c r="T959" s="275">
        <v>18.400000000000002</v>
      </c>
      <c r="U959" s="275">
        <v>294.20000000000005</v>
      </c>
      <c r="V959" s="275">
        <v>12.399999999999999</v>
      </c>
      <c r="W959" s="275">
        <v>15.200000000000001</v>
      </c>
      <c r="X959" s="275">
        <v>1.4</v>
      </c>
      <c r="Y959" s="275">
        <v>2</v>
      </c>
      <c r="Z959" s="275">
        <v>1.5999999999999999</v>
      </c>
      <c r="AA959" s="275">
        <v>2.8000000000000003</v>
      </c>
      <c r="AB959" s="275">
        <v>0.2</v>
      </c>
      <c r="AC959" s="276">
        <v>0</v>
      </c>
      <c r="AD959" s="7"/>
      <c r="AE959" s="277">
        <v>10094.6</v>
      </c>
      <c r="AF959" s="275">
        <v>124.60000000000002</v>
      </c>
      <c r="AG959" s="275">
        <v>9235.1999999999989</v>
      </c>
      <c r="AH959" s="275">
        <v>34.400000000000006</v>
      </c>
      <c r="AI959" s="275">
        <v>638</v>
      </c>
      <c r="AJ959" s="275">
        <v>21.599999999999994</v>
      </c>
      <c r="AK959" s="275">
        <v>23.200000000000003</v>
      </c>
      <c r="AL959" s="275">
        <v>4.4000000000000012</v>
      </c>
      <c r="AM959" s="275">
        <v>6.200000000000002</v>
      </c>
      <c r="AN959" s="275">
        <v>2.4</v>
      </c>
      <c r="AO959" s="275">
        <v>4.2000000000000011</v>
      </c>
      <c r="AP959" s="275">
        <v>0.4</v>
      </c>
      <c r="AQ959" s="276">
        <v>0</v>
      </c>
      <c r="AR959" s="9"/>
    </row>
    <row r="960" spans="1:44" x14ac:dyDescent="0.35">
      <c r="A960" s="133"/>
      <c r="B960" s="278" t="s">
        <v>58</v>
      </c>
      <c r="C960" s="279">
        <v>6328.2000000000016</v>
      </c>
      <c r="D960" s="280">
        <v>92.399999999999991</v>
      </c>
      <c r="E960" s="280">
        <v>5804.9999999999982</v>
      </c>
      <c r="F960" s="280">
        <v>17.799999999999997</v>
      </c>
      <c r="G960" s="280">
        <v>382.80000000000013</v>
      </c>
      <c r="H960" s="280">
        <v>11.399999999999991</v>
      </c>
      <c r="I960" s="280">
        <v>8.4</v>
      </c>
      <c r="J960" s="280">
        <v>3.0000000000000004</v>
      </c>
      <c r="K960" s="280">
        <v>4.6000000000000023</v>
      </c>
      <c r="L960" s="280">
        <v>1.2</v>
      </c>
      <c r="M960" s="280">
        <v>1.4</v>
      </c>
      <c r="N960" s="280">
        <v>0.2</v>
      </c>
      <c r="O960" s="281">
        <v>0</v>
      </c>
      <c r="P960" s="7"/>
      <c r="Q960" s="282">
        <v>5671.3999999999987</v>
      </c>
      <c r="R960" s="280">
        <v>60.4</v>
      </c>
      <c r="S960" s="280">
        <v>5223.8</v>
      </c>
      <c r="T960" s="280">
        <v>21.199999999999996</v>
      </c>
      <c r="U960" s="280">
        <v>325.2000000000001</v>
      </c>
      <c r="V960" s="280">
        <v>14.599999999999996</v>
      </c>
      <c r="W960" s="280">
        <v>17.199999999999996</v>
      </c>
      <c r="X960" s="280">
        <v>1.4</v>
      </c>
      <c r="Y960" s="280">
        <v>2.2000000000000002</v>
      </c>
      <c r="Z960" s="280">
        <v>1.7999999999999998</v>
      </c>
      <c r="AA960" s="280">
        <v>3.4000000000000008</v>
      </c>
      <c r="AB960" s="280">
        <v>0.2</v>
      </c>
      <c r="AC960" s="281">
        <v>0</v>
      </c>
      <c r="AD960" s="7"/>
      <c r="AE960" s="282">
        <v>11999.599999999997</v>
      </c>
      <c r="AF960" s="280">
        <v>152.80000000000007</v>
      </c>
      <c r="AG960" s="280">
        <v>11028.8</v>
      </c>
      <c r="AH960" s="280">
        <v>39.000000000000021</v>
      </c>
      <c r="AI960" s="280">
        <v>708.00000000000011</v>
      </c>
      <c r="AJ960" s="280">
        <v>25.999999999999986</v>
      </c>
      <c r="AK960" s="280">
        <v>25.6</v>
      </c>
      <c r="AL960" s="280">
        <v>4.4000000000000012</v>
      </c>
      <c r="AM960" s="280">
        <v>6.8000000000000025</v>
      </c>
      <c r="AN960" s="280">
        <v>3.0000000000000004</v>
      </c>
      <c r="AO960" s="280">
        <v>4.8000000000000016</v>
      </c>
      <c r="AP960" s="280">
        <v>0.4</v>
      </c>
      <c r="AQ960" s="281">
        <v>0</v>
      </c>
      <c r="AR960" s="9"/>
    </row>
    <row r="961" spans="1:44" x14ac:dyDescent="0.35">
      <c r="A961" s="133"/>
      <c r="B961" s="283" t="s">
        <v>59</v>
      </c>
      <c r="C961" s="284">
        <v>6557.4000000000015</v>
      </c>
      <c r="D961" s="285">
        <v>95.6</v>
      </c>
      <c r="E961" s="285">
        <v>6020.9999999999973</v>
      </c>
      <c r="F961" s="285">
        <v>17.999999999999996</v>
      </c>
      <c r="G961" s="285">
        <v>391.40000000000015</v>
      </c>
      <c r="H961" s="285">
        <v>12.19999999999999</v>
      </c>
      <c r="I961" s="285">
        <v>8.4</v>
      </c>
      <c r="J961" s="285">
        <v>3.0000000000000004</v>
      </c>
      <c r="K961" s="285">
        <v>4.6000000000000023</v>
      </c>
      <c r="L961" s="285">
        <v>1.5999999999999999</v>
      </c>
      <c r="M961" s="285">
        <v>1.4</v>
      </c>
      <c r="N961" s="285">
        <v>0.2</v>
      </c>
      <c r="O961" s="286">
        <v>0</v>
      </c>
      <c r="P961" s="7"/>
      <c r="Q961" s="287">
        <v>5947.7999999999984</v>
      </c>
      <c r="R961" s="285">
        <v>65.600000000000009</v>
      </c>
      <c r="S961" s="285">
        <v>5484.2</v>
      </c>
      <c r="T961" s="285">
        <v>21.399999999999995</v>
      </c>
      <c r="U961" s="285">
        <v>334.60000000000008</v>
      </c>
      <c r="V961" s="285">
        <v>15.199999999999994</v>
      </c>
      <c r="W961" s="285">
        <v>17.599999999999994</v>
      </c>
      <c r="X961" s="285">
        <v>1.4</v>
      </c>
      <c r="Y961" s="285">
        <v>2.2000000000000002</v>
      </c>
      <c r="Z961" s="285">
        <v>1.9999999999999998</v>
      </c>
      <c r="AA961" s="285">
        <v>3.4000000000000008</v>
      </c>
      <c r="AB961" s="285">
        <v>0.2</v>
      </c>
      <c r="AC961" s="286">
        <v>0</v>
      </c>
      <c r="AD961" s="7"/>
      <c r="AE961" s="287">
        <v>12505.199999999995</v>
      </c>
      <c r="AF961" s="285">
        <v>161.20000000000007</v>
      </c>
      <c r="AG961" s="285">
        <v>11505.199999999999</v>
      </c>
      <c r="AH961" s="285">
        <v>39.400000000000027</v>
      </c>
      <c r="AI961" s="285">
        <v>726</v>
      </c>
      <c r="AJ961" s="285">
        <v>27.399999999999981</v>
      </c>
      <c r="AK961" s="285">
        <v>26</v>
      </c>
      <c r="AL961" s="285">
        <v>4.4000000000000012</v>
      </c>
      <c r="AM961" s="285">
        <v>6.8000000000000025</v>
      </c>
      <c r="AN961" s="285">
        <v>3.600000000000001</v>
      </c>
      <c r="AO961" s="285">
        <v>4.8000000000000016</v>
      </c>
      <c r="AP961" s="285">
        <v>0.4</v>
      </c>
      <c r="AQ961" s="286">
        <v>0</v>
      </c>
      <c r="AR961" s="9"/>
    </row>
    <row r="962" spans="1:44" x14ac:dyDescent="0.35">
      <c r="A962" s="133"/>
      <c r="B962" s="288" t="s">
        <v>60</v>
      </c>
      <c r="C962" s="289">
        <v>6715.6000000000013</v>
      </c>
      <c r="D962" s="290">
        <v>98.999999999999986</v>
      </c>
      <c r="E962" s="290">
        <v>6163.9999999999973</v>
      </c>
      <c r="F962" s="290">
        <v>17.999999999999996</v>
      </c>
      <c r="G962" s="290">
        <v>402.2000000000001</v>
      </c>
      <c r="H962" s="290">
        <v>12.999999999999989</v>
      </c>
      <c r="I962" s="290">
        <v>8.4</v>
      </c>
      <c r="J962" s="290">
        <v>3.0000000000000004</v>
      </c>
      <c r="K962" s="290">
        <v>4.6000000000000023</v>
      </c>
      <c r="L962" s="290">
        <v>1.7999999999999998</v>
      </c>
      <c r="M962" s="290">
        <v>1.4</v>
      </c>
      <c r="N962" s="290">
        <v>0.2</v>
      </c>
      <c r="O962" s="291">
        <v>0</v>
      </c>
      <c r="P962" s="7"/>
      <c r="Q962" s="292">
        <v>6076.1999999999989</v>
      </c>
      <c r="R962" s="290">
        <v>66.999999999999986</v>
      </c>
      <c r="S962" s="290">
        <v>5601.6</v>
      </c>
      <c r="T962" s="290">
        <v>21.399999999999995</v>
      </c>
      <c r="U962" s="290">
        <v>344.20000000000005</v>
      </c>
      <c r="V962" s="290">
        <v>15.199999999999994</v>
      </c>
      <c r="W962" s="290">
        <v>17.599999999999994</v>
      </c>
      <c r="X962" s="290">
        <v>1.4</v>
      </c>
      <c r="Y962" s="290">
        <v>2.2000000000000002</v>
      </c>
      <c r="Z962" s="290">
        <v>1.9999999999999998</v>
      </c>
      <c r="AA962" s="290">
        <v>3.4000000000000008</v>
      </c>
      <c r="AB962" s="290">
        <v>0.2</v>
      </c>
      <c r="AC962" s="291">
        <v>0</v>
      </c>
      <c r="AD962" s="7"/>
      <c r="AE962" s="292">
        <v>12791.799999999997</v>
      </c>
      <c r="AF962" s="290">
        <v>166.00000000000003</v>
      </c>
      <c r="AG962" s="290">
        <v>11765.6</v>
      </c>
      <c r="AH962" s="290">
        <v>39.400000000000027</v>
      </c>
      <c r="AI962" s="290">
        <v>746.4</v>
      </c>
      <c r="AJ962" s="290">
        <v>28.199999999999982</v>
      </c>
      <c r="AK962" s="290">
        <v>26</v>
      </c>
      <c r="AL962" s="290">
        <v>4.4000000000000012</v>
      </c>
      <c r="AM962" s="290">
        <v>6.8000000000000025</v>
      </c>
      <c r="AN962" s="290">
        <v>3.8000000000000016</v>
      </c>
      <c r="AO962" s="290">
        <v>4.8000000000000016</v>
      </c>
      <c r="AP962" s="290">
        <v>0.4</v>
      </c>
      <c r="AQ962" s="291">
        <v>0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56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16</v>
      </c>
      <c r="D965" s="192">
        <v>0.2857142857142857</v>
      </c>
      <c r="E965" s="63">
        <v>14.857142857142858</v>
      </c>
      <c r="F965" s="63">
        <v>0</v>
      </c>
      <c r="G965" s="63">
        <v>0.8571428571428571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16</v>
      </c>
      <c r="R965" s="192">
        <v>0.2857142857142857</v>
      </c>
      <c r="S965" s="63">
        <v>14.714285714285714</v>
      </c>
      <c r="T965" s="63">
        <v>0</v>
      </c>
      <c r="U965" s="63">
        <v>1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32</v>
      </c>
      <c r="AF965" s="192">
        <v>0.5714285714285714</v>
      </c>
      <c r="AG965" s="63">
        <v>29.571428571428573</v>
      </c>
      <c r="AH965" s="63">
        <v>0</v>
      </c>
      <c r="AI965" s="63">
        <v>1.8571428571428572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13.571428571428573</v>
      </c>
      <c r="D966" s="154">
        <v>0.2857142857142857</v>
      </c>
      <c r="E966" s="91">
        <v>11.285714285714286</v>
      </c>
      <c r="F966" s="91">
        <v>0</v>
      </c>
      <c r="G966" s="91">
        <v>1.8571428571428572</v>
      </c>
      <c r="H966" s="91">
        <v>0.14285714285714285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15.428571428571431</v>
      </c>
      <c r="R966" s="154">
        <v>0.2857142857142857</v>
      </c>
      <c r="S966" s="91">
        <v>13.428571428571429</v>
      </c>
      <c r="T966" s="91">
        <v>0</v>
      </c>
      <c r="U966" s="91">
        <v>1.4285714285714286</v>
      </c>
      <c r="V966" s="91">
        <v>0.2857142857142857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29</v>
      </c>
      <c r="AF966" s="154">
        <v>0.5714285714285714</v>
      </c>
      <c r="AG966" s="91">
        <v>24.714285714285715</v>
      </c>
      <c r="AH966" s="91">
        <v>0</v>
      </c>
      <c r="AI966" s="91">
        <v>3.2857142857142856</v>
      </c>
      <c r="AJ966" s="91">
        <v>0.42857142857142855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10.714285714285714</v>
      </c>
      <c r="D967" s="154">
        <v>0</v>
      </c>
      <c r="E967" s="91">
        <v>10.142857142857142</v>
      </c>
      <c r="F967" s="91">
        <v>0</v>
      </c>
      <c r="G967" s="91">
        <v>0.42857142857142855</v>
      </c>
      <c r="H967" s="91">
        <v>0.14285714285714285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12.571428571428573</v>
      </c>
      <c r="R967" s="154">
        <v>0.2857142857142857</v>
      </c>
      <c r="S967" s="91">
        <v>12</v>
      </c>
      <c r="T967" s="91">
        <v>0</v>
      </c>
      <c r="U967" s="91">
        <v>0.2857142857142857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23.285714285714285</v>
      </c>
      <c r="AF967" s="154">
        <v>0.2857142857142857</v>
      </c>
      <c r="AG967" s="91">
        <v>22.142857142857142</v>
      </c>
      <c r="AH967" s="91">
        <v>0</v>
      </c>
      <c r="AI967" s="91">
        <v>0.7142857142857143</v>
      </c>
      <c r="AJ967" s="91">
        <v>0.14285714285714285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9.8571428571428577</v>
      </c>
      <c r="D968" s="154">
        <v>0</v>
      </c>
      <c r="E968" s="91">
        <v>9.8571428571428577</v>
      </c>
      <c r="F968" s="91">
        <v>0</v>
      </c>
      <c r="G968" s="91">
        <v>0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11.142857142857142</v>
      </c>
      <c r="R968" s="154">
        <v>0</v>
      </c>
      <c r="S968" s="91">
        <v>10.428571428571429</v>
      </c>
      <c r="T968" s="91">
        <v>0</v>
      </c>
      <c r="U968" s="91">
        <v>0.7142857142857143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21</v>
      </c>
      <c r="AF968" s="154">
        <v>0</v>
      </c>
      <c r="AG968" s="91">
        <v>20.285714285714285</v>
      </c>
      <c r="AH968" s="91">
        <v>0</v>
      </c>
      <c r="AI968" s="91">
        <v>0.7142857142857143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9.428571428571427</v>
      </c>
      <c r="D969" s="154">
        <v>0.14285714285714285</v>
      </c>
      <c r="E969" s="91">
        <v>9.1428571428571423</v>
      </c>
      <c r="F969" s="91">
        <v>0</v>
      </c>
      <c r="G969" s="91">
        <v>0.14285714285714285</v>
      </c>
      <c r="H969" s="91">
        <v>0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8.4285714285714288</v>
      </c>
      <c r="R969" s="154">
        <v>0.14285714285714285</v>
      </c>
      <c r="S969" s="91">
        <v>8</v>
      </c>
      <c r="T969" s="91">
        <v>0</v>
      </c>
      <c r="U969" s="91">
        <v>0.2857142857142857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17.857142857142854</v>
      </c>
      <c r="AF969" s="154">
        <v>0.2857142857142857</v>
      </c>
      <c r="AG969" s="91">
        <v>17.142857142857142</v>
      </c>
      <c r="AH969" s="91">
        <v>0</v>
      </c>
      <c r="AI969" s="91">
        <v>0.42857142857142855</v>
      </c>
      <c r="AJ969" s="91">
        <v>0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8.0000000000000018</v>
      </c>
      <c r="D970" s="154">
        <v>0.14285714285714285</v>
      </c>
      <c r="E970" s="91">
        <v>7.1428571428571432</v>
      </c>
      <c r="F970" s="91">
        <v>0</v>
      </c>
      <c r="G970" s="91">
        <v>0.42857142857142855</v>
      </c>
      <c r="H970" s="91">
        <v>0.14285714285714285</v>
      </c>
      <c r="I970" s="91">
        <v>0</v>
      </c>
      <c r="J970" s="91">
        <v>0</v>
      </c>
      <c r="K970" s="91">
        <v>0</v>
      </c>
      <c r="L970" s="91">
        <v>0.14285714285714285</v>
      </c>
      <c r="M970" s="91">
        <v>0</v>
      </c>
      <c r="N970" s="91">
        <v>0</v>
      </c>
      <c r="O970" s="194">
        <v>0</v>
      </c>
      <c r="P970" s="6"/>
      <c r="Q970" s="71">
        <v>8.5714285714285712</v>
      </c>
      <c r="R970" s="154">
        <v>0</v>
      </c>
      <c r="S970" s="91">
        <v>8</v>
      </c>
      <c r="T970" s="91">
        <v>0</v>
      </c>
      <c r="U970" s="91">
        <v>0.5714285714285714</v>
      </c>
      <c r="V970" s="91">
        <v>0</v>
      </c>
      <c r="W970" s="91">
        <v>0</v>
      </c>
      <c r="X970" s="91">
        <v>0</v>
      </c>
      <c r="Y970" s="91">
        <v>0</v>
      </c>
      <c r="Z970" s="91">
        <v>0</v>
      </c>
      <c r="AA970" s="91">
        <v>0</v>
      </c>
      <c r="AB970" s="91">
        <v>0</v>
      </c>
      <c r="AC970" s="194">
        <v>0</v>
      </c>
      <c r="AD970" s="6"/>
      <c r="AE970" s="71">
        <v>16.571428571428569</v>
      </c>
      <c r="AF970" s="154">
        <v>0.14285714285714285</v>
      </c>
      <c r="AG970" s="91">
        <v>15.142857142857142</v>
      </c>
      <c r="AH970" s="91">
        <v>0</v>
      </c>
      <c r="AI970" s="91">
        <v>1</v>
      </c>
      <c r="AJ970" s="91">
        <v>0.14285714285714285</v>
      </c>
      <c r="AK970" s="91">
        <v>0</v>
      </c>
      <c r="AL970" s="91">
        <v>0</v>
      </c>
      <c r="AM970" s="91">
        <v>0</v>
      </c>
      <c r="AN970" s="91">
        <v>0.14285714285714285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7.7142857142857153</v>
      </c>
      <c r="D971" s="154">
        <v>0.14285714285714285</v>
      </c>
      <c r="E971" s="91">
        <v>7.2857142857142856</v>
      </c>
      <c r="F971" s="91">
        <v>0</v>
      </c>
      <c r="G971" s="91">
        <v>0.14285714285714285</v>
      </c>
      <c r="H971" s="91">
        <v>0</v>
      </c>
      <c r="I971" s="91">
        <v>0</v>
      </c>
      <c r="J971" s="91">
        <v>0</v>
      </c>
      <c r="K971" s="91">
        <v>0</v>
      </c>
      <c r="L971" s="91">
        <v>0.14285714285714285</v>
      </c>
      <c r="M971" s="91">
        <v>0</v>
      </c>
      <c r="N971" s="91">
        <v>0</v>
      </c>
      <c r="O971" s="194">
        <v>0</v>
      </c>
      <c r="P971" s="6"/>
      <c r="Q971" s="71">
        <v>7.1428571428571423</v>
      </c>
      <c r="R971" s="154">
        <v>0.2857142857142857</v>
      </c>
      <c r="S971" s="91">
        <v>6.2857142857142856</v>
      </c>
      <c r="T971" s="91">
        <v>0</v>
      </c>
      <c r="U971" s="91">
        <v>0.5714285714285714</v>
      </c>
      <c r="V971" s="91">
        <v>0</v>
      </c>
      <c r="W971" s="91">
        <v>0</v>
      </c>
      <c r="X971" s="91">
        <v>0</v>
      </c>
      <c r="Y971" s="91">
        <v>0</v>
      </c>
      <c r="Z971" s="91">
        <v>0</v>
      </c>
      <c r="AA971" s="91">
        <v>0</v>
      </c>
      <c r="AB971" s="91">
        <v>0</v>
      </c>
      <c r="AC971" s="194">
        <v>0</v>
      </c>
      <c r="AD971" s="6"/>
      <c r="AE971" s="71">
        <v>14.857142857142856</v>
      </c>
      <c r="AF971" s="154">
        <v>0.42857142857142855</v>
      </c>
      <c r="AG971" s="91">
        <v>13.571428571428571</v>
      </c>
      <c r="AH971" s="91">
        <v>0</v>
      </c>
      <c r="AI971" s="91">
        <v>0.7142857142857143</v>
      </c>
      <c r="AJ971" s="91">
        <v>0</v>
      </c>
      <c r="AK971" s="91">
        <v>0</v>
      </c>
      <c r="AL971" s="91">
        <v>0</v>
      </c>
      <c r="AM971" s="91">
        <v>0</v>
      </c>
      <c r="AN971" s="91">
        <v>0.14285714285714285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7.5714285714285721</v>
      </c>
      <c r="D972" s="154">
        <v>0</v>
      </c>
      <c r="E972" s="91">
        <v>7.4285714285714288</v>
      </c>
      <c r="F972" s="91">
        <v>0</v>
      </c>
      <c r="G972" s="91">
        <v>0.14285714285714285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6.7142857142857144</v>
      </c>
      <c r="R972" s="154">
        <v>0.14285714285714285</v>
      </c>
      <c r="S972" s="91">
        <v>6.2857142857142856</v>
      </c>
      <c r="T972" s="91">
        <v>0</v>
      </c>
      <c r="U972" s="91">
        <v>0.2857142857142857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14.285714285714285</v>
      </c>
      <c r="AF972" s="154">
        <v>0.14285714285714285</v>
      </c>
      <c r="AG972" s="91">
        <v>13.714285714285714</v>
      </c>
      <c r="AH972" s="91">
        <v>0</v>
      </c>
      <c r="AI972" s="91">
        <v>0.42857142857142855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6.7142857142857144</v>
      </c>
      <c r="D973" s="154">
        <v>0</v>
      </c>
      <c r="E973" s="91">
        <v>6.7142857142857144</v>
      </c>
      <c r="F973" s="91">
        <v>0</v>
      </c>
      <c r="G973" s="91">
        <v>0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4</v>
      </c>
      <c r="R973" s="154">
        <v>0.14285714285714285</v>
      </c>
      <c r="S973" s="91">
        <v>3.8571428571428572</v>
      </c>
      <c r="T973" s="91">
        <v>0</v>
      </c>
      <c r="U973" s="91">
        <v>0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10.714285714285714</v>
      </c>
      <c r="AF973" s="154">
        <v>0.14285714285714285</v>
      </c>
      <c r="AG973" s="91">
        <v>10.571428571428571</v>
      </c>
      <c r="AH973" s="91">
        <v>0</v>
      </c>
      <c r="AI973" s="91">
        <v>0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4</v>
      </c>
      <c r="D974" s="154">
        <v>0</v>
      </c>
      <c r="E974" s="91">
        <v>4</v>
      </c>
      <c r="F974" s="91">
        <v>0</v>
      </c>
      <c r="G974" s="91">
        <v>0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6</v>
      </c>
      <c r="R974" s="154">
        <v>0</v>
      </c>
      <c r="S974" s="91">
        <v>5.8571428571428568</v>
      </c>
      <c r="T974" s="91">
        <v>0</v>
      </c>
      <c r="U974" s="91">
        <v>0.14285714285714285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10</v>
      </c>
      <c r="AF974" s="154">
        <v>0</v>
      </c>
      <c r="AG974" s="91">
        <v>9.8571428571428577</v>
      </c>
      <c r="AH974" s="91">
        <v>0</v>
      </c>
      <c r="AI974" s="91">
        <v>0.14285714285714285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4.4285714285714297</v>
      </c>
      <c r="D975" s="154">
        <v>0.14285714285714285</v>
      </c>
      <c r="E975" s="91">
        <v>4.1428571428571432</v>
      </c>
      <c r="F975" s="91">
        <v>0</v>
      </c>
      <c r="G975" s="91">
        <v>0.14285714285714285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3.714285714285714</v>
      </c>
      <c r="R975" s="154">
        <v>0</v>
      </c>
      <c r="S975" s="91">
        <v>3.2857142857142856</v>
      </c>
      <c r="T975" s="91">
        <v>0</v>
      </c>
      <c r="U975" s="91">
        <v>0.42857142857142855</v>
      </c>
      <c r="V975" s="91">
        <v>0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8.1428571428571441</v>
      </c>
      <c r="AF975" s="154">
        <v>0.14285714285714285</v>
      </c>
      <c r="AG975" s="91">
        <v>7.4285714285714288</v>
      </c>
      <c r="AH975" s="91">
        <v>0</v>
      </c>
      <c r="AI975" s="91">
        <v>0.5714285714285714</v>
      </c>
      <c r="AJ975" s="91">
        <v>0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3.7142857142857144</v>
      </c>
      <c r="D976" s="154">
        <v>0</v>
      </c>
      <c r="E976" s="91">
        <v>3.5714285714285716</v>
      </c>
      <c r="F976" s="91">
        <v>0</v>
      </c>
      <c r="G976" s="91">
        <v>0.14285714285714285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3.5714285714285712</v>
      </c>
      <c r="R976" s="154">
        <v>0.14285714285714285</v>
      </c>
      <c r="S976" s="91">
        <v>3.4285714285714284</v>
      </c>
      <c r="T976" s="91">
        <v>0</v>
      </c>
      <c r="U976" s="91">
        <v>0</v>
      </c>
      <c r="V976" s="91">
        <v>0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7.2857142857142865</v>
      </c>
      <c r="AF976" s="154">
        <v>0.14285714285714285</v>
      </c>
      <c r="AG976" s="91">
        <v>7</v>
      </c>
      <c r="AH976" s="91">
        <v>0</v>
      </c>
      <c r="AI976" s="91">
        <v>0.14285714285714285</v>
      </c>
      <c r="AJ976" s="91">
        <v>0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3.4285714285714284</v>
      </c>
      <c r="D977" s="154">
        <v>0.14285714285714285</v>
      </c>
      <c r="E977" s="91">
        <v>3.2857142857142856</v>
      </c>
      <c r="F977" s="91">
        <v>0</v>
      </c>
      <c r="G977" s="91">
        <v>0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5.4285714285714288</v>
      </c>
      <c r="R977" s="154">
        <v>0</v>
      </c>
      <c r="S977" s="91">
        <v>5.4285714285714288</v>
      </c>
      <c r="T977" s="91">
        <v>0</v>
      </c>
      <c r="U977" s="91">
        <v>0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8.8571428571428559</v>
      </c>
      <c r="AF977" s="154">
        <v>0.14285714285714285</v>
      </c>
      <c r="AG977" s="91">
        <v>8.7142857142857135</v>
      </c>
      <c r="AH977" s="91">
        <v>0</v>
      </c>
      <c r="AI977" s="91">
        <v>0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2.714285714285714</v>
      </c>
      <c r="D978" s="154">
        <v>0.14285714285714285</v>
      </c>
      <c r="E978" s="91">
        <v>2.4285714285714284</v>
      </c>
      <c r="F978" s="91">
        <v>0</v>
      </c>
      <c r="G978" s="91">
        <v>0.14285714285714285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2.8571428571428572</v>
      </c>
      <c r="R978" s="154">
        <v>0</v>
      </c>
      <c r="S978" s="91">
        <v>2.8571428571428572</v>
      </c>
      <c r="T978" s="91">
        <v>0</v>
      </c>
      <c r="U978" s="91">
        <v>0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5.5714285714285721</v>
      </c>
      <c r="AF978" s="154">
        <v>0.14285714285714285</v>
      </c>
      <c r="AG978" s="91">
        <v>5.2857142857142856</v>
      </c>
      <c r="AH978" s="91">
        <v>0</v>
      </c>
      <c r="AI978" s="91">
        <v>0.14285714285714285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3.2857142857142856</v>
      </c>
      <c r="D979" s="154">
        <v>0</v>
      </c>
      <c r="E979" s="91">
        <v>3.2857142857142856</v>
      </c>
      <c r="F979" s="91">
        <v>0</v>
      </c>
      <c r="G979" s="91">
        <v>0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3.1428571428571428</v>
      </c>
      <c r="R979" s="154">
        <v>0</v>
      </c>
      <c r="S979" s="91">
        <v>3.1428571428571428</v>
      </c>
      <c r="T979" s="91">
        <v>0</v>
      </c>
      <c r="U979" s="91">
        <v>0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6.4285714285714288</v>
      </c>
      <c r="AF979" s="154">
        <v>0</v>
      </c>
      <c r="AG979" s="91">
        <v>6.4285714285714288</v>
      </c>
      <c r="AH979" s="91">
        <v>0</v>
      </c>
      <c r="AI979" s="91">
        <v>0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2.8571428571428568</v>
      </c>
      <c r="D980" s="154">
        <v>0</v>
      </c>
      <c r="E980" s="91">
        <v>2.4285714285714284</v>
      </c>
      <c r="F980" s="91">
        <v>0</v>
      </c>
      <c r="G980" s="91">
        <v>0.42857142857142855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2.5714285714285716</v>
      </c>
      <c r="R980" s="154">
        <v>0</v>
      </c>
      <c r="S980" s="91">
        <v>2.5714285714285716</v>
      </c>
      <c r="T980" s="91">
        <v>0</v>
      </c>
      <c r="U980" s="91">
        <v>0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5.4285714285714288</v>
      </c>
      <c r="AF980" s="154">
        <v>0</v>
      </c>
      <c r="AG980" s="91">
        <v>5</v>
      </c>
      <c r="AH980" s="91">
        <v>0</v>
      </c>
      <c r="AI980" s="91">
        <v>0.42857142857142855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2.1428571428571428</v>
      </c>
      <c r="D981" s="154">
        <v>0</v>
      </c>
      <c r="E981" s="91">
        <v>2.1428571428571428</v>
      </c>
      <c r="F981" s="91">
        <v>0</v>
      </c>
      <c r="G981" s="91">
        <v>0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3.5714285714285712</v>
      </c>
      <c r="R981" s="154">
        <v>0</v>
      </c>
      <c r="S981" s="91">
        <v>3.4285714285714284</v>
      </c>
      <c r="T981" s="91">
        <v>0</v>
      </c>
      <c r="U981" s="91">
        <v>0.14285714285714285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5.7142857142857144</v>
      </c>
      <c r="AF981" s="154">
        <v>0</v>
      </c>
      <c r="AG981" s="91">
        <v>5.5714285714285712</v>
      </c>
      <c r="AH981" s="91">
        <v>0</v>
      </c>
      <c r="AI981" s="91">
        <v>0.14285714285714285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4.4285714285714288</v>
      </c>
      <c r="D982" s="154">
        <v>0.14285714285714285</v>
      </c>
      <c r="E982" s="91">
        <v>3.7142857142857144</v>
      </c>
      <c r="F982" s="91">
        <v>0</v>
      </c>
      <c r="G982" s="91">
        <v>0.2857142857142857</v>
      </c>
      <c r="H982" s="91">
        <v>0.2857142857142857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2.7142857142857144</v>
      </c>
      <c r="R982" s="154">
        <v>0.14285714285714285</v>
      </c>
      <c r="S982" s="91">
        <v>2.5714285714285716</v>
      </c>
      <c r="T982" s="91">
        <v>0</v>
      </c>
      <c r="U982" s="91">
        <v>0</v>
      </c>
      <c r="V982" s="91">
        <v>0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7.1428571428571423</v>
      </c>
      <c r="AF982" s="154">
        <v>0.2857142857142857</v>
      </c>
      <c r="AG982" s="91">
        <v>6.2857142857142856</v>
      </c>
      <c r="AH982" s="91">
        <v>0</v>
      </c>
      <c r="AI982" s="91">
        <v>0.2857142857142857</v>
      </c>
      <c r="AJ982" s="91">
        <v>0.2857142857142857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4.2857142857142856</v>
      </c>
      <c r="D983" s="154">
        <v>0</v>
      </c>
      <c r="E983" s="91">
        <v>3.8571428571428572</v>
      </c>
      <c r="F983" s="91">
        <v>0</v>
      </c>
      <c r="G983" s="91">
        <v>0.42857142857142855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3.8571428571428572</v>
      </c>
      <c r="R983" s="154">
        <v>0</v>
      </c>
      <c r="S983" s="91">
        <v>3.5714285714285716</v>
      </c>
      <c r="T983" s="91">
        <v>0</v>
      </c>
      <c r="U983" s="91">
        <v>0.2857142857142857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8.1428571428571423</v>
      </c>
      <c r="AF983" s="154">
        <v>0</v>
      </c>
      <c r="AG983" s="91">
        <v>7.4285714285714288</v>
      </c>
      <c r="AH983" s="91">
        <v>0</v>
      </c>
      <c r="AI983" s="91">
        <v>0.7142857142857143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4.8571428571428577</v>
      </c>
      <c r="D984" s="154">
        <v>0</v>
      </c>
      <c r="E984" s="91">
        <v>4.1428571428571432</v>
      </c>
      <c r="F984" s="91">
        <v>0</v>
      </c>
      <c r="G984" s="91">
        <v>0.7142857142857143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5.1428571428571423</v>
      </c>
      <c r="R984" s="154">
        <v>0</v>
      </c>
      <c r="S984" s="91">
        <v>4.5714285714285712</v>
      </c>
      <c r="T984" s="91">
        <v>0</v>
      </c>
      <c r="U984" s="91">
        <v>0.5714285714285714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10</v>
      </c>
      <c r="AF984" s="154">
        <v>0</v>
      </c>
      <c r="AG984" s="91">
        <v>8.7142857142857135</v>
      </c>
      <c r="AH984" s="91">
        <v>0</v>
      </c>
      <c r="AI984" s="91">
        <v>1.2857142857142858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6.2857142857142856</v>
      </c>
      <c r="D985" s="154">
        <v>0.14285714285714285</v>
      </c>
      <c r="E985" s="91">
        <v>5.2857142857142856</v>
      </c>
      <c r="F985" s="91">
        <v>0</v>
      </c>
      <c r="G985" s="91">
        <v>0.8571428571428571</v>
      </c>
      <c r="H985" s="91">
        <v>0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6.5714285714285721</v>
      </c>
      <c r="R985" s="154">
        <v>0</v>
      </c>
      <c r="S985" s="91">
        <v>6.1428571428571432</v>
      </c>
      <c r="T985" s="91">
        <v>0</v>
      </c>
      <c r="U985" s="91">
        <v>0.42857142857142855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12.857142857142858</v>
      </c>
      <c r="AF985" s="154">
        <v>0.14285714285714285</v>
      </c>
      <c r="AG985" s="91">
        <v>11.428571428571429</v>
      </c>
      <c r="AH985" s="91">
        <v>0</v>
      </c>
      <c r="AI985" s="91">
        <v>1.2857142857142858</v>
      </c>
      <c r="AJ985" s="91">
        <v>0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11.142857142857142</v>
      </c>
      <c r="D986" s="154">
        <v>0.14285714285714285</v>
      </c>
      <c r="E986" s="91">
        <v>10.714285714285714</v>
      </c>
      <c r="F986" s="91">
        <v>0</v>
      </c>
      <c r="G986" s="91">
        <v>0.2857142857142857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5.2857142857142856</v>
      </c>
      <c r="R986" s="154">
        <v>0</v>
      </c>
      <c r="S986" s="91">
        <v>5</v>
      </c>
      <c r="T986" s="91">
        <v>0</v>
      </c>
      <c r="U986" s="91">
        <v>0.2857142857142857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16.428571428571427</v>
      </c>
      <c r="AF986" s="154">
        <v>0.14285714285714285</v>
      </c>
      <c r="AG986" s="91">
        <v>15.714285714285714</v>
      </c>
      <c r="AH986" s="91">
        <v>0</v>
      </c>
      <c r="AI986" s="91">
        <v>0.5714285714285714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16.428571428571431</v>
      </c>
      <c r="D987" s="154">
        <v>0</v>
      </c>
      <c r="E987" s="91">
        <v>14.857142857142858</v>
      </c>
      <c r="F987" s="91">
        <v>0</v>
      </c>
      <c r="G987" s="91">
        <v>1.5714285714285714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6.4285714285714279</v>
      </c>
      <c r="R987" s="154">
        <v>0</v>
      </c>
      <c r="S987" s="91">
        <v>5.8571428571428568</v>
      </c>
      <c r="T987" s="91">
        <v>0</v>
      </c>
      <c r="U987" s="91">
        <v>0.5714285714285714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22.857142857142858</v>
      </c>
      <c r="AF987" s="154">
        <v>0</v>
      </c>
      <c r="AG987" s="91">
        <v>20.714285714285715</v>
      </c>
      <c r="AH987" s="91">
        <v>0</v>
      </c>
      <c r="AI987" s="91">
        <v>2.1428571428571428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16.285714285714285</v>
      </c>
      <c r="D988" s="154">
        <v>0.7142857142857143</v>
      </c>
      <c r="E988" s="91">
        <v>14.428571428571429</v>
      </c>
      <c r="F988" s="91">
        <v>0</v>
      </c>
      <c r="G988" s="91">
        <v>1.1428571428571428</v>
      </c>
      <c r="H988" s="91">
        <v>0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7.8571428571428568</v>
      </c>
      <c r="R988" s="154">
        <v>0</v>
      </c>
      <c r="S988" s="91">
        <v>6.8571428571428568</v>
      </c>
      <c r="T988" s="91">
        <v>0</v>
      </c>
      <c r="U988" s="91">
        <v>1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24.142857142857142</v>
      </c>
      <c r="AF988" s="154">
        <v>0.7142857142857143</v>
      </c>
      <c r="AG988" s="91">
        <v>21.285714285714285</v>
      </c>
      <c r="AH988" s="91">
        <v>0</v>
      </c>
      <c r="AI988" s="91">
        <v>2.1428571428571428</v>
      </c>
      <c r="AJ988" s="91">
        <v>0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22.714285714285715</v>
      </c>
      <c r="D989" s="154">
        <v>0.2857142857142857</v>
      </c>
      <c r="E989" s="91">
        <v>20.857142857142858</v>
      </c>
      <c r="F989" s="91">
        <v>0</v>
      </c>
      <c r="G989" s="91">
        <v>1.5714285714285714</v>
      </c>
      <c r="H989" s="91">
        <v>0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8.7142857142857135</v>
      </c>
      <c r="R989" s="154">
        <v>0</v>
      </c>
      <c r="S989" s="91">
        <v>8.1428571428571423</v>
      </c>
      <c r="T989" s="91">
        <v>0</v>
      </c>
      <c r="U989" s="91">
        <v>0.5714285714285714</v>
      </c>
      <c r="V989" s="91">
        <v>0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31.428571428571427</v>
      </c>
      <c r="AF989" s="154">
        <v>0.2857142857142857</v>
      </c>
      <c r="AG989" s="91">
        <v>29</v>
      </c>
      <c r="AH989" s="91">
        <v>0</v>
      </c>
      <c r="AI989" s="91">
        <v>2.1428571428571428</v>
      </c>
      <c r="AJ989" s="91">
        <v>0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33.999999999999993</v>
      </c>
      <c r="D990" s="154">
        <v>0.7142857142857143</v>
      </c>
      <c r="E990" s="91">
        <v>31.428571428571427</v>
      </c>
      <c r="F990" s="91">
        <v>0</v>
      </c>
      <c r="G990" s="91">
        <v>1.8571428571428572</v>
      </c>
      <c r="H990" s="91">
        <v>0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15.571428571428569</v>
      </c>
      <c r="R990" s="154">
        <v>0.14285714285714285</v>
      </c>
      <c r="S990" s="91">
        <v>14.714285714285714</v>
      </c>
      <c r="T990" s="91">
        <v>0</v>
      </c>
      <c r="U990" s="91">
        <v>0.7142857142857143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49.571428571428569</v>
      </c>
      <c r="AF990" s="154">
        <v>0.8571428571428571</v>
      </c>
      <c r="AG990" s="91">
        <v>46.142857142857146</v>
      </c>
      <c r="AH990" s="91">
        <v>0</v>
      </c>
      <c r="AI990" s="91">
        <v>2.5714285714285716</v>
      </c>
      <c r="AJ990" s="91">
        <v>0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59.714285714285715</v>
      </c>
      <c r="D991" s="154">
        <v>2.7142857142857144</v>
      </c>
      <c r="E991" s="91">
        <v>54</v>
      </c>
      <c r="F991" s="91">
        <v>0</v>
      </c>
      <c r="G991" s="91">
        <v>2.8571428571428572</v>
      </c>
      <c r="H991" s="91">
        <v>0.14285714285714285</v>
      </c>
      <c r="I991" s="91">
        <v>0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13.428571428571429</v>
      </c>
      <c r="R991" s="154">
        <v>0.42857142857142855</v>
      </c>
      <c r="S991" s="91">
        <v>12</v>
      </c>
      <c r="T991" s="91">
        <v>0</v>
      </c>
      <c r="U991" s="91">
        <v>1</v>
      </c>
      <c r="V991" s="91">
        <v>0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73.142857142857139</v>
      </c>
      <c r="AF991" s="154">
        <v>3.1428571428571428</v>
      </c>
      <c r="AG991" s="91">
        <v>66</v>
      </c>
      <c r="AH991" s="91">
        <v>0</v>
      </c>
      <c r="AI991" s="91">
        <v>3.8571428571428572</v>
      </c>
      <c r="AJ991" s="91">
        <v>0.14285714285714285</v>
      </c>
      <c r="AK991" s="91">
        <v>0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66.571428571428569</v>
      </c>
      <c r="D992" s="154">
        <v>0.8571428571428571</v>
      </c>
      <c r="E992" s="91">
        <v>63</v>
      </c>
      <c r="F992" s="91">
        <v>0.14285714285714285</v>
      </c>
      <c r="G992" s="91">
        <v>2.5714285714285716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21.857142857142858</v>
      </c>
      <c r="R992" s="154">
        <v>0</v>
      </c>
      <c r="S992" s="91">
        <v>20.714285714285715</v>
      </c>
      <c r="T992" s="91">
        <v>0</v>
      </c>
      <c r="U992" s="91">
        <v>1.1428571428571428</v>
      </c>
      <c r="V992" s="91">
        <v>0</v>
      </c>
      <c r="W992" s="91">
        <v>0</v>
      </c>
      <c r="X992" s="91">
        <v>0</v>
      </c>
      <c r="Y992" s="91">
        <v>0</v>
      </c>
      <c r="Z992" s="91">
        <v>0</v>
      </c>
      <c r="AA992" s="91">
        <v>0</v>
      </c>
      <c r="AB992" s="91">
        <v>0</v>
      </c>
      <c r="AC992" s="194">
        <v>0</v>
      </c>
      <c r="AD992" s="6"/>
      <c r="AE992" s="71">
        <v>88.428571428571416</v>
      </c>
      <c r="AF992" s="154">
        <v>0.8571428571428571</v>
      </c>
      <c r="AG992" s="91">
        <v>83.714285714285708</v>
      </c>
      <c r="AH992" s="91">
        <v>0.14285714285714285</v>
      </c>
      <c r="AI992" s="91">
        <v>3.7142857142857144</v>
      </c>
      <c r="AJ992" s="91">
        <v>0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92.142857142857139</v>
      </c>
      <c r="D993" s="154">
        <v>1.1428571428571428</v>
      </c>
      <c r="E993" s="91">
        <v>87</v>
      </c>
      <c r="F993" s="91">
        <v>0.14285714285714285</v>
      </c>
      <c r="G993" s="91">
        <v>3.4285714285714284</v>
      </c>
      <c r="H993" s="91">
        <v>0.2857142857142857</v>
      </c>
      <c r="I993" s="91">
        <v>0</v>
      </c>
      <c r="J993" s="91">
        <v>0</v>
      </c>
      <c r="K993" s="91">
        <v>0</v>
      </c>
      <c r="L993" s="91">
        <v>0</v>
      </c>
      <c r="M993" s="91">
        <v>0</v>
      </c>
      <c r="N993" s="91">
        <v>0.14285714285714285</v>
      </c>
      <c r="O993" s="194">
        <v>0</v>
      </c>
      <c r="P993" s="6"/>
      <c r="Q993" s="71">
        <v>25.285714285714281</v>
      </c>
      <c r="R993" s="154">
        <v>0.14285714285714285</v>
      </c>
      <c r="S993" s="91">
        <v>23.285714285714285</v>
      </c>
      <c r="T993" s="91">
        <v>0</v>
      </c>
      <c r="U993" s="91">
        <v>1.1428571428571428</v>
      </c>
      <c r="V993" s="91">
        <v>0.2857142857142857</v>
      </c>
      <c r="W993" s="91">
        <v>0.14285714285714285</v>
      </c>
      <c r="X993" s="91">
        <v>0</v>
      </c>
      <c r="Y993" s="91">
        <v>0</v>
      </c>
      <c r="Z993" s="91">
        <v>0</v>
      </c>
      <c r="AA993" s="91">
        <v>0.2857142857142857</v>
      </c>
      <c r="AB993" s="91">
        <v>0</v>
      </c>
      <c r="AC993" s="194">
        <v>0</v>
      </c>
      <c r="AD993" s="6"/>
      <c r="AE993" s="71">
        <v>117.42857142857143</v>
      </c>
      <c r="AF993" s="154">
        <v>1.2857142857142858</v>
      </c>
      <c r="AG993" s="91">
        <v>110.28571428571429</v>
      </c>
      <c r="AH993" s="91">
        <v>0.14285714285714285</v>
      </c>
      <c r="AI993" s="91">
        <v>4.5714285714285712</v>
      </c>
      <c r="AJ993" s="91">
        <v>0.5714285714285714</v>
      </c>
      <c r="AK993" s="91">
        <v>0.14285714285714285</v>
      </c>
      <c r="AL993" s="91">
        <v>0</v>
      </c>
      <c r="AM993" s="91">
        <v>0</v>
      </c>
      <c r="AN993" s="91">
        <v>0</v>
      </c>
      <c r="AO993" s="91">
        <v>0.2857142857142857</v>
      </c>
      <c r="AP993" s="91">
        <v>0.14285714285714285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108.85714285714286</v>
      </c>
      <c r="D994" s="154">
        <v>2.1428571428571428</v>
      </c>
      <c r="E994" s="91">
        <v>98.857142857142861</v>
      </c>
      <c r="F994" s="91">
        <v>0</v>
      </c>
      <c r="G994" s="91">
        <v>6.8571428571428568</v>
      </c>
      <c r="H994" s="91">
        <v>0.2857142857142857</v>
      </c>
      <c r="I994" s="91">
        <v>0.2857142857142857</v>
      </c>
      <c r="J994" s="91">
        <v>0.14285714285714285</v>
      </c>
      <c r="K994" s="91">
        <v>0.14285714285714285</v>
      </c>
      <c r="L994" s="91">
        <v>0.14285714285714285</v>
      </c>
      <c r="M994" s="91">
        <v>0</v>
      </c>
      <c r="N994" s="91">
        <v>0</v>
      </c>
      <c r="O994" s="194">
        <v>0</v>
      </c>
      <c r="P994" s="6"/>
      <c r="Q994" s="71">
        <v>33.428571428571431</v>
      </c>
      <c r="R994" s="154">
        <v>1.4285714285714286</v>
      </c>
      <c r="S994" s="91">
        <v>28</v>
      </c>
      <c r="T994" s="91">
        <v>0.42857142857142855</v>
      </c>
      <c r="U994" s="91">
        <v>3.1428571428571428</v>
      </c>
      <c r="V994" s="91">
        <v>0.14285714285714285</v>
      </c>
      <c r="W994" s="91">
        <v>0.2857142857142857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</v>
      </c>
      <c r="AD994" s="6"/>
      <c r="AE994" s="71">
        <v>142.28571428571428</v>
      </c>
      <c r="AF994" s="154">
        <v>3.5714285714285716</v>
      </c>
      <c r="AG994" s="91">
        <v>126.85714285714286</v>
      </c>
      <c r="AH994" s="91">
        <v>0.42857142857142855</v>
      </c>
      <c r="AI994" s="91">
        <v>10</v>
      </c>
      <c r="AJ994" s="91">
        <v>0.42857142857142855</v>
      </c>
      <c r="AK994" s="91">
        <v>0.5714285714285714</v>
      </c>
      <c r="AL994" s="91">
        <v>0.14285714285714285</v>
      </c>
      <c r="AM994" s="91">
        <v>0.14285714285714285</v>
      </c>
      <c r="AN994" s="91">
        <v>0.14285714285714285</v>
      </c>
      <c r="AO994" s="91">
        <v>0</v>
      </c>
      <c r="AP994" s="91">
        <v>0</v>
      </c>
      <c r="AQ994" s="194">
        <v>0</v>
      </c>
      <c r="AR994" s="9"/>
    </row>
    <row r="995" spans="1:44" x14ac:dyDescent="0.35">
      <c r="A995" s="133"/>
      <c r="B995" s="183">
        <v>0.3125</v>
      </c>
      <c r="C995" s="71">
        <v>133.42857142857142</v>
      </c>
      <c r="D995" s="154">
        <v>3.8571428571428572</v>
      </c>
      <c r="E995" s="91">
        <v>123</v>
      </c>
      <c r="F995" s="91">
        <v>0.2857142857142857</v>
      </c>
      <c r="G995" s="91">
        <v>5.5714285714285712</v>
      </c>
      <c r="H995" s="91">
        <v>0.14285714285714285</v>
      </c>
      <c r="I995" s="91">
        <v>0.2857142857142857</v>
      </c>
      <c r="J995" s="91">
        <v>0.14285714285714285</v>
      </c>
      <c r="K995" s="91">
        <v>0.14285714285714285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48.285714285714292</v>
      </c>
      <c r="R995" s="154">
        <v>0</v>
      </c>
      <c r="S995" s="91">
        <v>44.428571428571431</v>
      </c>
      <c r="T995" s="91">
        <v>0.2857142857142857</v>
      </c>
      <c r="U995" s="91">
        <v>3</v>
      </c>
      <c r="V995" s="91">
        <v>0.2857142857142857</v>
      </c>
      <c r="W995" s="91">
        <v>0.14285714285714285</v>
      </c>
      <c r="X995" s="91">
        <v>0</v>
      </c>
      <c r="Y995" s="91">
        <v>0.14285714285714285</v>
      </c>
      <c r="Z995" s="91">
        <v>0</v>
      </c>
      <c r="AA995" s="91">
        <v>0</v>
      </c>
      <c r="AB995" s="91">
        <v>0</v>
      </c>
      <c r="AC995" s="194">
        <v>0</v>
      </c>
      <c r="AD995" s="6"/>
      <c r="AE995" s="71">
        <v>181.71428571428569</v>
      </c>
      <c r="AF995" s="154">
        <v>3.8571428571428572</v>
      </c>
      <c r="AG995" s="91">
        <v>167.42857142857142</v>
      </c>
      <c r="AH995" s="91">
        <v>0.5714285714285714</v>
      </c>
      <c r="AI995" s="91">
        <v>8.5714285714285712</v>
      </c>
      <c r="AJ995" s="91">
        <v>0.42857142857142855</v>
      </c>
      <c r="AK995" s="91">
        <v>0.42857142857142855</v>
      </c>
      <c r="AL995" s="91">
        <v>0.14285714285714285</v>
      </c>
      <c r="AM995" s="91">
        <v>0.2857142857142857</v>
      </c>
      <c r="AN995" s="91">
        <v>0</v>
      </c>
      <c r="AO995" s="91">
        <v>0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110.14285714285715</v>
      </c>
      <c r="D996" s="154">
        <v>3.8571428571428572</v>
      </c>
      <c r="E996" s="91">
        <v>99.285714285714292</v>
      </c>
      <c r="F996" s="91">
        <v>0.2857142857142857</v>
      </c>
      <c r="G996" s="91">
        <v>6.1428571428571432</v>
      </c>
      <c r="H996" s="91">
        <v>0.2857142857142857</v>
      </c>
      <c r="I996" s="91">
        <v>0.14285714285714285</v>
      </c>
      <c r="J996" s="91">
        <v>0.14285714285714285</v>
      </c>
      <c r="K996" s="91">
        <v>0</v>
      </c>
      <c r="L996" s="91">
        <v>0</v>
      </c>
      <c r="M996" s="91">
        <v>0</v>
      </c>
      <c r="N996" s="91">
        <v>0</v>
      </c>
      <c r="O996" s="194">
        <v>0</v>
      </c>
      <c r="P996" s="6"/>
      <c r="Q996" s="71">
        <v>63.142857142857146</v>
      </c>
      <c r="R996" s="154">
        <v>0.7142857142857143</v>
      </c>
      <c r="S996" s="91">
        <v>58.857142857142854</v>
      </c>
      <c r="T996" s="91">
        <v>0.2857142857142857</v>
      </c>
      <c r="U996" s="91">
        <v>3.1428571428571428</v>
      </c>
      <c r="V996" s="91">
        <v>0</v>
      </c>
      <c r="W996" s="91">
        <v>0.14285714285714285</v>
      </c>
      <c r="X996" s="91">
        <v>0</v>
      </c>
      <c r="Y996" s="91">
        <v>0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173.28571428571428</v>
      </c>
      <c r="AF996" s="154">
        <v>4.5714285714285712</v>
      </c>
      <c r="AG996" s="91">
        <v>158.14285714285714</v>
      </c>
      <c r="AH996" s="91">
        <v>0.5714285714285714</v>
      </c>
      <c r="AI996" s="91">
        <v>9.2857142857142865</v>
      </c>
      <c r="AJ996" s="91">
        <v>0.2857142857142857</v>
      </c>
      <c r="AK996" s="91">
        <v>0.2857142857142857</v>
      </c>
      <c r="AL996" s="91">
        <v>0.14285714285714285</v>
      </c>
      <c r="AM996" s="91">
        <v>0</v>
      </c>
      <c r="AN996" s="91">
        <v>0</v>
      </c>
      <c r="AO996" s="91">
        <v>0</v>
      </c>
      <c r="AP996" s="91">
        <v>0</v>
      </c>
      <c r="AQ996" s="194">
        <v>0</v>
      </c>
      <c r="AR996" s="9"/>
    </row>
    <row r="997" spans="1:44" x14ac:dyDescent="0.35">
      <c r="A997" s="133"/>
      <c r="B997" s="183">
        <v>0.33333299999999999</v>
      </c>
      <c r="C997" s="71">
        <v>87</v>
      </c>
      <c r="D997" s="154">
        <v>1.7142857142857142</v>
      </c>
      <c r="E997" s="91">
        <v>80</v>
      </c>
      <c r="F997" s="91">
        <v>0.14285714285714285</v>
      </c>
      <c r="G997" s="91">
        <v>4.4285714285714288</v>
      </c>
      <c r="H997" s="91">
        <v>0.42857142857142855</v>
      </c>
      <c r="I997" s="91">
        <v>0.2857142857142857</v>
      </c>
      <c r="J997" s="91">
        <v>0</v>
      </c>
      <c r="K997" s="91">
        <v>0</v>
      </c>
      <c r="L997" s="91">
        <v>0</v>
      </c>
      <c r="M997" s="91">
        <v>0</v>
      </c>
      <c r="N997" s="91">
        <v>0</v>
      </c>
      <c r="O997" s="194">
        <v>0</v>
      </c>
      <c r="P997" s="6"/>
      <c r="Q997" s="71">
        <v>75</v>
      </c>
      <c r="R997" s="154">
        <v>1</v>
      </c>
      <c r="S997" s="91">
        <v>71.714285714285708</v>
      </c>
      <c r="T997" s="91">
        <v>0</v>
      </c>
      <c r="U997" s="91">
        <v>2.2857142857142856</v>
      </c>
      <c r="V997" s="91">
        <v>0</v>
      </c>
      <c r="W997" s="91">
        <v>0</v>
      </c>
      <c r="X997" s="91">
        <v>0</v>
      </c>
      <c r="Y997" s="91">
        <v>0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162</v>
      </c>
      <c r="AF997" s="154">
        <v>2.7142857142857144</v>
      </c>
      <c r="AG997" s="91">
        <v>151.71428571428572</v>
      </c>
      <c r="AH997" s="91">
        <v>0.14285714285714285</v>
      </c>
      <c r="AI997" s="91">
        <v>6.7142857142857144</v>
      </c>
      <c r="AJ997" s="91">
        <v>0.42857142857142855</v>
      </c>
      <c r="AK997" s="91">
        <v>0.2857142857142857</v>
      </c>
      <c r="AL997" s="91">
        <v>0</v>
      </c>
      <c r="AM997" s="91">
        <v>0</v>
      </c>
      <c r="AN997" s="91">
        <v>0</v>
      </c>
      <c r="AO997" s="91">
        <v>0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82.142857142857125</v>
      </c>
      <c r="D998" s="154">
        <v>2.4285714285714284</v>
      </c>
      <c r="E998" s="91">
        <v>75</v>
      </c>
      <c r="F998" s="91">
        <v>1</v>
      </c>
      <c r="G998" s="91">
        <v>3.1428571428571428</v>
      </c>
      <c r="H998" s="91">
        <v>0.14285714285714285</v>
      </c>
      <c r="I998" s="91">
        <v>0</v>
      </c>
      <c r="J998" s="91">
        <v>0.14285714285714285</v>
      </c>
      <c r="K998" s="91">
        <v>0</v>
      </c>
      <c r="L998" s="91">
        <v>0.14285714285714285</v>
      </c>
      <c r="M998" s="91">
        <v>0.14285714285714285</v>
      </c>
      <c r="N998" s="91">
        <v>0</v>
      </c>
      <c r="O998" s="194">
        <v>0</v>
      </c>
      <c r="P998" s="6"/>
      <c r="Q998" s="71">
        <v>81.571428571428555</v>
      </c>
      <c r="R998" s="154">
        <v>0.7142857142857143</v>
      </c>
      <c r="S998" s="91">
        <v>77.142857142857139</v>
      </c>
      <c r="T998" s="91">
        <v>0.14285714285714285</v>
      </c>
      <c r="U998" s="91">
        <v>3.1428571428571428</v>
      </c>
      <c r="V998" s="91">
        <v>0.2857142857142857</v>
      </c>
      <c r="W998" s="91">
        <v>0.14285714285714285</v>
      </c>
      <c r="X998" s="91">
        <v>0</v>
      </c>
      <c r="Y998" s="91">
        <v>0</v>
      </c>
      <c r="Z998" s="91">
        <v>0</v>
      </c>
      <c r="AA998" s="91">
        <v>0</v>
      </c>
      <c r="AB998" s="91">
        <v>0</v>
      </c>
      <c r="AC998" s="194">
        <v>0</v>
      </c>
      <c r="AD998" s="6"/>
      <c r="AE998" s="71">
        <v>163.71428571428567</v>
      </c>
      <c r="AF998" s="154">
        <v>3.1428571428571428</v>
      </c>
      <c r="AG998" s="91">
        <v>152.14285714285714</v>
      </c>
      <c r="AH998" s="91">
        <v>1.1428571428571428</v>
      </c>
      <c r="AI998" s="91">
        <v>6.2857142857142856</v>
      </c>
      <c r="AJ998" s="91">
        <v>0.42857142857142855</v>
      </c>
      <c r="AK998" s="91">
        <v>0.14285714285714285</v>
      </c>
      <c r="AL998" s="91">
        <v>0.14285714285714285</v>
      </c>
      <c r="AM998" s="91">
        <v>0</v>
      </c>
      <c r="AN998" s="91">
        <v>0.14285714285714285</v>
      </c>
      <c r="AO998" s="91">
        <v>0.14285714285714285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81.714285714285722</v>
      </c>
      <c r="D999" s="154">
        <v>2.4285714285714284</v>
      </c>
      <c r="E999" s="91">
        <v>75</v>
      </c>
      <c r="F999" s="91">
        <v>0.2857142857142857</v>
      </c>
      <c r="G999" s="91">
        <v>3.8571428571428572</v>
      </c>
      <c r="H999" s="91">
        <v>0.14285714285714285</v>
      </c>
      <c r="I999" s="91">
        <v>0</v>
      </c>
      <c r="J999" s="91">
        <v>0</v>
      </c>
      <c r="K999" s="91">
        <v>0</v>
      </c>
      <c r="L999" s="91">
        <v>0</v>
      </c>
      <c r="M999" s="91">
        <v>0</v>
      </c>
      <c r="N999" s="91">
        <v>0</v>
      </c>
      <c r="O999" s="194">
        <v>0</v>
      </c>
      <c r="P999" s="6"/>
      <c r="Q999" s="71">
        <v>73.142857142857125</v>
      </c>
      <c r="R999" s="154">
        <v>0.42857142857142855</v>
      </c>
      <c r="S999" s="91">
        <v>68.428571428571431</v>
      </c>
      <c r="T999" s="91">
        <v>0.14285714285714285</v>
      </c>
      <c r="U999" s="91">
        <v>3.1428571428571428</v>
      </c>
      <c r="V999" s="91">
        <v>0.7142857142857143</v>
      </c>
      <c r="W999" s="91">
        <v>0.14285714285714285</v>
      </c>
      <c r="X999" s="91">
        <v>0</v>
      </c>
      <c r="Y999" s="91">
        <v>0.14285714285714285</v>
      </c>
      <c r="Z999" s="91">
        <v>0</v>
      </c>
      <c r="AA999" s="91">
        <v>0</v>
      </c>
      <c r="AB999" s="91">
        <v>0</v>
      </c>
      <c r="AC999" s="194">
        <v>0</v>
      </c>
      <c r="AD999" s="6"/>
      <c r="AE999" s="71">
        <v>154.85714285714283</v>
      </c>
      <c r="AF999" s="154">
        <v>2.8571428571428572</v>
      </c>
      <c r="AG999" s="91">
        <v>143.42857142857142</v>
      </c>
      <c r="AH999" s="91">
        <v>0.42857142857142855</v>
      </c>
      <c r="AI999" s="91">
        <v>7</v>
      </c>
      <c r="AJ999" s="91">
        <v>0.8571428571428571</v>
      </c>
      <c r="AK999" s="91">
        <v>0.14285714285714285</v>
      </c>
      <c r="AL999" s="91">
        <v>0</v>
      </c>
      <c r="AM999" s="91">
        <v>0.14285714285714285</v>
      </c>
      <c r="AN999" s="91">
        <v>0</v>
      </c>
      <c r="AO999" s="91">
        <v>0</v>
      </c>
      <c r="AP999" s="91">
        <v>0</v>
      </c>
      <c r="AQ999" s="194">
        <v>0</v>
      </c>
      <c r="AR999" s="9"/>
    </row>
    <row r="1000" spans="1:44" x14ac:dyDescent="0.35">
      <c r="A1000" s="133"/>
      <c r="B1000" s="183">
        <v>0.36458299999999999</v>
      </c>
      <c r="C1000" s="71">
        <v>107.28571428571429</v>
      </c>
      <c r="D1000" s="154">
        <v>3.2857142857142856</v>
      </c>
      <c r="E1000" s="91">
        <v>94.571428571428569</v>
      </c>
      <c r="F1000" s="91">
        <v>0.5714285714285714</v>
      </c>
      <c r="G1000" s="91">
        <v>7.8571428571428568</v>
      </c>
      <c r="H1000" s="91">
        <v>0.7142857142857143</v>
      </c>
      <c r="I1000" s="91">
        <v>0.2857142857142857</v>
      </c>
      <c r="J1000" s="91">
        <v>0</v>
      </c>
      <c r="K1000" s="91">
        <v>0</v>
      </c>
      <c r="L1000" s="91">
        <v>0</v>
      </c>
      <c r="M1000" s="91">
        <v>0</v>
      </c>
      <c r="N1000" s="91">
        <v>0</v>
      </c>
      <c r="O1000" s="194">
        <v>0</v>
      </c>
      <c r="P1000" s="6"/>
      <c r="Q1000" s="71">
        <v>67.571428571428569</v>
      </c>
      <c r="R1000" s="154">
        <v>1</v>
      </c>
      <c r="S1000" s="91">
        <v>61.857142857142854</v>
      </c>
      <c r="T1000" s="91">
        <v>0.14285714285714285</v>
      </c>
      <c r="U1000" s="91">
        <v>4.2857142857142856</v>
      </c>
      <c r="V1000" s="91">
        <v>0</v>
      </c>
      <c r="W1000" s="91">
        <v>0.14285714285714285</v>
      </c>
      <c r="X1000" s="91">
        <v>0</v>
      </c>
      <c r="Y1000" s="91">
        <v>0.14285714285714285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174.85714285714283</v>
      </c>
      <c r="AF1000" s="154">
        <v>4.2857142857142856</v>
      </c>
      <c r="AG1000" s="91">
        <v>156.42857142857142</v>
      </c>
      <c r="AH1000" s="91">
        <v>0.7142857142857143</v>
      </c>
      <c r="AI1000" s="91">
        <v>12.142857142857142</v>
      </c>
      <c r="AJ1000" s="91">
        <v>0.7142857142857143</v>
      </c>
      <c r="AK1000" s="91">
        <v>0.42857142857142855</v>
      </c>
      <c r="AL1000" s="91">
        <v>0</v>
      </c>
      <c r="AM1000" s="91">
        <v>0.14285714285714285</v>
      </c>
      <c r="AN1000" s="91">
        <v>0</v>
      </c>
      <c r="AO1000" s="91">
        <v>0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105.71428571428572</v>
      </c>
      <c r="D1001" s="154">
        <v>3.2857142857142856</v>
      </c>
      <c r="E1001" s="91">
        <v>91.857142857142861</v>
      </c>
      <c r="F1001" s="91">
        <v>0.2857142857142857</v>
      </c>
      <c r="G1001" s="91">
        <v>9.2857142857142865</v>
      </c>
      <c r="H1001" s="91">
        <v>0.5714285714285714</v>
      </c>
      <c r="I1001" s="91">
        <v>0.14285714285714285</v>
      </c>
      <c r="J1001" s="91">
        <v>0.14285714285714285</v>
      </c>
      <c r="K1001" s="91">
        <v>0</v>
      </c>
      <c r="L1001" s="91">
        <v>0</v>
      </c>
      <c r="M1001" s="91">
        <v>0.14285714285714285</v>
      </c>
      <c r="N1001" s="91">
        <v>0</v>
      </c>
      <c r="O1001" s="194">
        <v>0</v>
      </c>
      <c r="P1001" s="6"/>
      <c r="Q1001" s="71">
        <v>64.714285714285722</v>
      </c>
      <c r="R1001" s="154">
        <v>0.2857142857142857</v>
      </c>
      <c r="S1001" s="91">
        <v>60.714285714285715</v>
      </c>
      <c r="T1001" s="91">
        <v>0</v>
      </c>
      <c r="U1001" s="91">
        <v>3.1428571428571428</v>
      </c>
      <c r="V1001" s="91">
        <v>0.2857142857142857</v>
      </c>
      <c r="W1001" s="91">
        <v>0.2857142857142857</v>
      </c>
      <c r="X1001" s="91">
        <v>0</v>
      </c>
      <c r="Y1001" s="91">
        <v>0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170.42857142857142</v>
      </c>
      <c r="AF1001" s="154">
        <v>3.5714285714285716</v>
      </c>
      <c r="AG1001" s="91">
        <v>152.57142857142858</v>
      </c>
      <c r="AH1001" s="91">
        <v>0.2857142857142857</v>
      </c>
      <c r="AI1001" s="91">
        <v>12.428571428571429</v>
      </c>
      <c r="AJ1001" s="91">
        <v>0.8571428571428571</v>
      </c>
      <c r="AK1001" s="91">
        <v>0.42857142857142855</v>
      </c>
      <c r="AL1001" s="91">
        <v>0.14285714285714285</v>
      </c>
      <c r="AM1001" s="91">
        <v>0</v>
      </c>
      <c r="AN1001" s="91">
        <v>0</v>
      </c>
      <c r="AO1001" s="91">
        <v>0.14285714285714285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104.71428571428572</v>
      </c>
      <c r="D1002" s="154">
        <v>1.5714285714285714</v>
      </c>
      <c r="E1002" s="91">
        <v>96</v>
      </c>
      <c r="F1002" s="91">
        <v>0.14285714285714285</v>
      </c>
      <c r="G1002" s="91">
        <v>6.4285714285714288</v>
      </c>
      <c r="H1002" s="91">
        <v>0.2857142857142857</v>
      </c>
      <c r="I1002" s="91">
        <v>0.2857142857142857</v>
      </c>
      <c r="J1002" s="91">
        <v>0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58.428571428571431</v>
      </c>
      <c r="R1002" s="154">
        <v>0.14285714285714285</v>
      </c>
      <c r="S1002" s="91">
        <v>54.857142857142854</v>
      </c>
      <c r="T1002" s="91">
        <v>0.14285714285714285</v>
      </c>
      <c r="U1002" s="91">
        <v>2.8571428571428572</v>
      </c>
      <c r="V1002" s="91">
        <v>0.14285714285714285</v>
      </c>
      <c r="W1002" s="91">
        <v>0.2857142857142857</v>
      </c>
      <c r="X1002" s="91">
        <v>0</v>
      </c>
      <c r="Y1002" s="91">
        <v>0</v>
      </c>
      <c r="Z1002" s="91">
        <v>0</v>
      </c>
      <c r="AA1002" s="91">
        <v>0</v>
      </c>
      <c r="AB1002" s="91">
        <v>0</v>
      </c>
      <c r="AC1002" s="194">
        <v>0</v>
      </c>
      <c r="AD1002" s="6"/>
      <c r="AE1002" s="71">
        <v>163.14285714285714</v>
      </c>
      <c r="AF1002" s="154">
        <v>1.7142857142857142</v>
      </c>
      <c r="AG1002" s="91">
        <v>150.85714285714286</v>
      </c>
      <c r="AH1002" s="91">
        <v>0.2857142857142857</v>
      </c>
      <c r="AI1002" s="91">
        <v>9.2857142857142865</v>
      </c>
      <c r="AJ1002" s="91">
        <v>0.42857142857142855</v>
      </c>
      <c r="AK1002" s="91">
        <v>0.5714285714285714</v>
      </c>
      <c r="AL1002" s="91">
        <v>0</v>
      </c>
      <c r="AM1002" s="91">
        <v>0</v>
      </c>
      <c r="AN1002" s="91">
        <v>0</v>
      </c>
      <c r="AO1002" s="91">
        <v>0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112.57142857142857</v>
      </c>
      <c r="D1003" s="154">
        <v>1.1428571428571428</v>
      </c>
      <c r="E1003" s="91">
        <v>101.85714285714286</v>
      </c>
      <c r="F1003" s="91">
        <v>0.2857142857142857</v>
      </c>
      <c r="G1003" s="91">
        <v>8.7142857142857135</v>
      </c>
      <c r="H1003" s="91">
        <v>0.5714285714285714</v>
      </c>
      <c r="I1003" s="91">
        <v>0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64.142857142857139</v>
      </c>
      <c r="R1003" s="154">
        <v>0.5714285714285714</v>
      </c>
      <c r="S1003" s="91">
        <v>59.428571428571431</v>
      </c>
      <c r="T1003" s="91">
        <v>0.2857142857142857</v>
      </c>
      <c r="U1003" s="91">
        <v>3.7142857142857144</v>
      </c>
      <c r="V1003" s="91">
        <v>0.14285714285714285</v>
      </c>
      <c r="W1003" s="91">
        <v>0</v>
      </c>
      <c r="X1003" s="91">
        <v>0</v>
      </c>
      <c r="Y1003" s="91">
        <v>0</v>
      </c>
      <c r="Z1003" s="91">
        <v>0</v>
      </c>
      <c r="AA1003" s="91">
        <v>0</v>
      </c>
      <c r="AB1003" s="91">
        <v>0</v>
      </c>
      <c r="AC1003" s="194">
        <v>0</v>
      </c>
      <c r="AD1003" s="6"/>
      <c r="AE1003" s="71">
        <v>176.71428571428572</v>
      </c>
      <c r="AF1003" s="154">
        <v>1.7142857142857142</v>
      </c>
      <c r="AG1003" s="91">
        <v>161.28571428571428</v>
      </c>
      <c r="AH1003" s="91">
        <v>0.5714285714285714</v>
      </c>
      <c r="AI1003" s="91">
        <v>12.428571428571429</v>
      </c>
      <c r="AJ1003" s="91">
        <v>0.7142857142857143</v>
      </c>
      <c r="AK1003" s="91">
        <v>0</v>
      </c>
      <c r="AL1003" s="91">
        <v>0</v>
      </c>
      <c r="AM1003" s="91">
        <v>0</v>
      </c>
      <c r="AN1003" s="91">
        <v>0</v>
      </c>
      <c r="AO1003" s="91">
        <v>0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101.42857142857142</v>
      </c>
      <c r="D1004" s="154">
        <v>2</v>
      </c>
      <c r="E1004" s="91">
        <v>93.714285714285708</v>
      </c>
      <c r="F1004" s="91">
        <v>0.14285714285714285</v>
      </c>
      <c r="G1004" s="91">
        <v>5</v>
      </c>
      <c r="H1004" s="91">
        <v>0.5714285714285714</v>
      </c>
      <c r="I1004" s="91">
        <v>0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60.571428571428569</v>
      </c>
      <c r="R1004" s="154">
        <v>0.2857142857142857</v>
      </c>
      <c r="S1004" s="91">
        <v>55.857142857142854</v>
      </c>
      <c r="T1004" s="91">
        <v>0.2857142857142857</v>
      </c>
      <c r="U1004" s="91">
        <v>3.8571428571428572</v>
      </c>
      <c r="V1004" s="91">
        <v>0.14285714285714285</v>
      </c>
      <c r="W1004" s="91">
        <v>0.14285714285714285</v>
      </c>
      <c r="X1004" s="91">
        <v>0</v>
      </c>
      <c r="Y1004" s="91">
        <v>0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162</v>
      </c>
      <c r="AF1004" s="154">
        <v>2.2857142857142856</v>
      </c>
      <c r="AG1004" s="91">
        <v>149.57142857142858</v>
      </c>
      <c r="AH1004" s="91">
        <v>0.42857142857142855</v>
      </c>
      <c r="AI1004" s="91">
        <v>8.8571428571428577</v>
      </c>
      <c r="AJ1004" s="91">
        <v>0.7142857142857143</v>
      </c>
      <c r="AK1004" s="91">
        <v>0.14285714285714285</v>
      </c>
      <c r="AL1004" s="91">
        <v>0</v>
      </c>
      <c r="AM1004" s="91">
        <v>0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93.571428571428569</v>
      </c>
      <c r="D1005" s="154">
        <v>1.2857142857142858</v>
      </c>
      <c r="E1005" s="91">
        <v>84.714285714285708</v>
      </c>
      <c r="F1005" s="91">
        <v>0.14285714285714285</v>
      </c>
      <c r="G1005" s="91">
        <v>6.8571428571428568</v>
      </c>
      <c r="H1005" s="91">
        <v>0.2857142857142857</v>
      </c>
      <c r="I1005" s="91">
        <v>0.14285714285714285</v>
      </c>
      <c r="J1005" s="91">
        <v>0</v>
      </c>
      <c r="K1005" s="91">
        <v>0.14285714285714285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64.142857142857139</v>
      </c>
      <c r="R1005" s="154">
        <v>0.2857142857142857</v>
      </c>
      <c r="S1005" s="91">
        <v>57.857142857142854</v>
      </c>
      <c r="T1005" s="91">
        <v>0.42857142857142855</v>
      </c>
      <c r="U1005" s="91">
        <v>5.1428571428571432</v>
      </c>
      <c r="V1005" s="91">
        <v>0.14285714285714285</v>
      </c>
      <c r="W1005" s="91">
        <v>0.14285714285714285</v>
      </c>
      <c r="X1005" s="91">
        <v>0.14285714285714285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157.71428571428572</v>
      </c>
      <c r="AF1005" s="154">
        <v>1.5714285714285714</v>
      </c>
      <c r="AG1005" s="91">
        <v>142.57142857142858</v>
      </c>
      <c r="AH1005" s="91">
        <v>0.5714285714285714</v>
      </c>
      <c r="AI1005" s="91">
        <v>12</v>
      </c>
      <c r="AJ1005" s="91">
        <v>0.42857142857142855</v>
      </c>
      <c r="AK1005" s="91">
        <v>0.2857142857142857</v>
      </c>
      <c r="AL1005" s="91">
        <v>0.14285714285714285</v>
      </c>
      <c r="AM1005" s="91">
        <v>0.14285714285714285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99.285714285714292</v>
      </c>
      <c r="D1006" s="154">
        <v>1</v>
      </c>
      <c r="E1006" s="91">
        <v>91.142857142857139</v>
      </c>
      <c r="F1006" s="91">
        <v>0.2857142857142857</v>
      </c>
      <c r="G1006" s="91">
        <v>6.8571428571428568</v>
      </c>
      <c r="H1006" s="91">
        <v>0</v>
      </c>
      <c r="I1006" s="91">
        <v>0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61.714285714285737</v>
      </c>
      <c r="R1006" s="154">
        <v>0.42857142857142855</v>
      </c>
      <c r="S1006" s="91">
        <v>55</v>
      </c>
      <c r="T1006" s="91">
        <v>0</v>
      </c>
      <c r="U1006" s="91">
        <v>5.4285714285714288</v>
      </c>
      <c r="V1006" s="91">
        <v>0.14285714285714285</v>
      </c>
      <c r="W1006" s="91">
        <v>0</v>
      </c>
      <c r="X1006" s="91">
        <v>0.14285714285714285</v>
      </c>
      <c r="Y1006" s="91">
        <v>0.14285714285714285</v>
      </c>
      <c r="Z1006" s="91">
        <v>0.14285714285714285</v>
      </c>
      <c r="AA1006" s="91">
        <v>0.14285714285714285</v>
      </c>
      <c r="AB1006" s="91">
        <v>0.14285714285714285</v>
      </c>
      <c r="AC1006" s="194">
        <v>0</v>
      </c>
      <c r="AD1006" s="6"/>
      <c r="AE1006" s="71">
        <v>160.99999999999994</v>
      </c>
      <c r="AF1006" s="154">
        <v>1.4285714285714286</v>
      </c>
      <c r="AG1006" s="91">
        <v>146.14285714285714</v>
      </c>
      <c r="AH1006" s="91">
        <v>0.2857142857142857</v>
      </c>
      <c r="AI1006" s="91">
        <v>12.285714285714286</v>
      </c>
      <c r="AJ1006" s="91">
        <v>0.14285714285714285</v>
      </c>
      <c r="AK1006" s="91">
        <v>0</v>
      </c>
      <c r="AL1006" s="91">
        <v>0.14285714285714285</v>
      </c>
      <c r="AM1006" s="91">
        <v>0.14285714285714285</v>
      </c>
      <c r="AN1006" s="91">
        <v>0.14285714285714285</v>
      </c>
      <c r="AO1006" s="91">
        <v>0.14285714285714285</v>
      </c>
      <c r="AP1006" s="91">
        <v>0.14285714285714285</v>
      </c>
      <c r="AQ1006" s="194">
        <v>0</v>
      </c>
      <c r="AR1006" s="9"/>
    </row>
    <row r="1007" spans="1:44" x14ac:dyDescent="0.35">
      <c r="A1007" s="133"/>
      <c r="B1007" s="183">
        <v>0.4375</v>
      </c>
      <c r="C1007" s="71">
        <v>96.857142857142861</v>
      </c>
      <c r="D1007" s="154">
        <v>1.1428571428571428</v>
      </c>
      <c r="E1007" s="91">
        <v>88.857142857142861</v>
      </c>
      <c r="F1007" s="91">
        <v>0.14285714285714285</v>
      </c>
      <c r="G1007" s="91">
        <v>5.8571428571428568</v>
      </c>
      <c r="H1007" s="91">
        <v>0.8571428571428571</v>
      </c>
      <c r="I1007" s="91">
        <v>0</v>
      </c>
      <c r="J1007" s="91">
        <v>0</v>
      </c>
      <c r="K1007" s="91">
        <v>0</v>
      </c>
      <c r="L1007" s="91">
        <v>0</v>
      </c>
      <c r="M1007" s="91">
        <v>0</v>
      </c>
      <c r="N1007" s="91">
        <v>0</v>
      </c>
      <c r="O1007" s="194">
        <v>0</v>
      </c>
      <c r="P1007" s="6"/>
      <c r="Q1007" s="71">
        <v>63.857142857142861</v>
      </c>
      <c r="R1007" s="154">
        <v>0.42857142857142855</v>
      </c>
      <c r="S1007" s="91">
        <v>56.857142857142854</v>
      </c>
      <c r="T1007" s="91">
        <v>0</v>
      </c>
      <c r="U1007" s="91">
        <v>6.1428571428571432</v>
      </c>
      <c r="V1007" s="91">
        <v>0.2857142857142857</v>
      </c>
      <c r="W1007" s="91">
        <v>0.14285714285714285</v>
      </c>
      <c r="X1007" s="91">
        <v>0</v>
      </c>
      <c r="Y1007" s="91">
        <v>0</v>
      </c>
      <c r="Z1007" s="91">
        <v>0</v>
      </c>
      <c r="AA1007" s="91">
        <v>0</v>
      </c>
      <c r="AB1007" s="91">
        <v>0</v>
      </c>
      <c r="AC1007" s="194">
        <v>0</v>
      </c>
      <c r="AD1007" s="6"/>
      <c r="AE1007" s="71">
        <v>160.71428571428572</v>
      </c>
      <c r="AF1007" s="154">
        <v>1.5714285714285714</v>
      </c>
      <c r="AG1007" s="91">
        <v>145.71428571428572</v>
      </c>
      <c r="AH1007" s="91">
        <v>0.14285714285714285</v>
      </c>
      <c r="AI1007" s="91">
        <v>12</v>
      </c>
      <c r="AJ1007" s="91">
        <v>1.1428571428571428</v>
      </c>
      <c r="AK1007" s="91">
        <v>0.14285714285714285</v>
      </c>
      <c r="AL1007" s="91">
        <v>0</v>
      </c>
      <c r="AM1007" s="91">
        <v>0</v>
      </c>
      <c r="AN1007" s="91">
        <v>0</v>
      </c>
      <c r="AO1007" s="91">
        <v>0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93.571428571428569</v>
      </c>
      <c r="D1008" s="154">
        <v>1.2857142857142858</v>
      </c>
      <c r="E1008" s="91">
        <v>84.285714285714292</v>
      </c>
      <c r="F1008" s="91">
        <v>0.14285714285714285</v>
      </c>
      <c r="G1008" s="91">
        <v>7.4285714285714288</v>
      </c>
      <c r="H1008" s="91">
        <v>0.14285714285714285</v>
      </c>
      <c r="I1008" s="91">
        <v>0.14285714285714285</v>
      </c>
      <c r="J1008" s="91">
        <v>0</v>
      </c>
      <c r="K1008" s="91">
        <v>0.14285714285714285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62.857142857142861</v>
      </c>
      <c r="R1008" s="154">
        <v>0.42857142857142855</v>
      </c>
      <c r="S1008" s="91">
        <v>57.714285714285715</v>
      </c>
      <c r="T1008" s="91">
        <v>0.2857142857142857</v>
      </c>
      <c r="U1008" s="91">
        <v>4.2857142857142856</v>
      </c>
      <c r="V1008" s="91">
        <v>0.14285714285714285</v>
      </c>
      <c r="W1008" s="91">
        <v>0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156.42857142857142</v>
      </c>
      <c r="AF1008" s="154">
        <v>1.7142857142857142</v>
      </c>
      <c r="AG1008" s="91">
        <v>142</v>
      </c>
      <c r="AH1008" s="91">
        <v>0.42857142857142855</v>
      </c>
      <c r="AI1008" s="91">
        <v>11.714285714285714</v>
      </c>
      <c r="AJ1008" s="91">
        <v>0.2857142857142857</v>
      </c>
      <c r="AK1008" s="91">
        <v>0.14285714285714285</v>
      </c>
      <c r="AL1008" s="91">
        <v>0</v>
      </c>
      <c r="AM1008" s="91">
        <v>0.14285714285714285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91.571428571428569</v>
      </c>
      <c r="D1009" s="154">
        <v>0.8571428571428571</v>
      </c>
      <c r="E1009" s="91">
        <v>83.428571428571431</v>
      </c>
      <c r="F1009" s="91">
        <v>0.14285714285714285</v>
      </c>
      <c r="G1009" s="91">
        <v>6.8571428571428568</v>
      </c>
      <c r="H1009" s="91">
        <v>0.14285714285714285</v>
      </c>
      <c r="I1009" s="91">
        <v>0</v>
      </c>
      <c r="J1009" s="91">
        <v>0</v>
      </c>
      <c r="K1009" s="91">
        <v>0.14285714285714285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67.714285714285722</v>
      </c>
      <c r="R1009" s="154">
        <v>0.42857142857142855</v>
      </c>
      <c r="S1009" s="91">
        <v>62.857142857142854</v>
      </c>
      <c r="T1009" s="91">
        <v>0.14285714285714285</v>
      </c>
      <c r="U1009" s="91">
        <v>3.8571428571428572</v>
      </c>
      <c r="V1009" s="91">
        <v>0</v>
      </c>
      <c r="W1009" s="91">
        <v>0.2857142857142857</v>
      </c>
      <c r="X1009" s="91">
        <v>0</v>
      </c>
      <c r="Y1009" s="91">
        <v>0</v>
      </c>
      <c r="Z1009" s="91">
        <v>0</v>
      </c>
      <c r="AA1009" s="91">
        <v>0.14285714285714285</v>
      </c>
      <c r="AB1009" s="91">
        <v>0</v>
      </c>
      <c r="AC1009" s="194">
        <v>0</v>
      </c>
      <c r="AD1009" s="6"/>
      <c r="AE1009" s="71">
        <v>159.28571428571425</v>
      </c>
      <c r="AF1009" s="154">
        <v>1.2857142857142858</v>
      </c>
      <c r="AG1009" s="91">
        <v>146.28571428571428</v>
      </c>
      <c r="AH1009" s="91">
        <v>0.2857142857142857</v>
      </c>
      <c r="AI1009" s="91">
        <v>10.714285714285714</v>
      </c>
      <c r="AJ1009" s="91">
        <v>0.14285714285714285</v>
      </c>
      <c r="AK1009" s="91">
        <v>0.2857142857142857</v>
      </c>
      <c r="AL1009" s="91">
        <v>0</v>
      </c>
      <c r="AM1009" s="91">
        <v>0.14285714285714285</v>
      </c>
      <c r="AN1009" s="91">
        <v>0</v>
      </c>
      <c r="AO1009" s="91">
        <v>0.14285714285714285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95.571428571428555</v>
      </c>
      <c r="D1010" s="154">
        <v>0.7142857142857143</v>
      </c>
      <c r="E1010" s="91">
        <v>87.142857142857139</v>
      </c>
      <c r="F1010" s="91">
        <v>0.14285714285714285</v>
      </c>
      <c r="G1010" s="91">
        <v>6.8571428571428568</v>
      </c>
      <c r="H1010" s="91">
        <v>0.42857142857142855</v>
      </c>
      <c r="I1010" s="91">
        <v>0.14285714285714285</v>
      </c>
      <c r="J1010" s="91">
        <v>0</v>
      </c>
      <c r="K1010" s="91">
        <v>0.14285714285714285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64.142857142857153</v>
      </c>
      <c r="R1010" s="154">
        <v>0.42857142857142855</v>
      </c>
      <c r="S1010" s="91">
        <v>58.571428571428569</v>
      </c>
      <c r="T1010" s="91">
        <v>0.2857142857142857</v>
      </c>
      <c r="U1010" s="91">
        <v>4.1428571428571432</v>
      </c>
      <c r="V1010" s="91">
        <v>0.42857142857142855</v>
      </c>
      <c r="W1010" s="91">
        <v>0.2857142857142857</v>
      </c>
      <c r="X1010" s="91">
        <v>0</v>
      </c>
      <c r="Y1010" s="91">
        <v>0</v>
      </c>
      <c r="Z1010" s="91">
        <v>0</v>
      </c>
      <c r="AA1010" s="91">
        <v>0</v>
      </c>
      <c r="AB1010" s="91">
        <v>0</v>
      </c>
      <c r="AC1010" s="194">
        <v>0</v>
      </c>
      <c r="AD1010" s="6"/>
      <c r="AE1010" s="71">
        <v>159.71428571428569</v>
      </c>
      <c r="AF1010" s="154">
        <v>1.1428571428571428</v>
      </c>
      <c r="AG1010" s="91">
        <v>145.71428571428572</v>
      </c>
      <c r="AH1010" s="91">
        <v>0.42857142857142855</v>
      </c>
      <c r="AI1010" s="91">
        <v>11</v>
      </c>
      <c r="AJ1010" s="91">
        <v>0.8571428571428571</v>
      </c>
      <c r="AK1010" s="91">
        <v>0.42857142857142855</v>
      </c>
      <c r="AL1010" s="91">
        <v>0</v>
      </c>
      <c r="AM1010" s="91">
        <v>0.14285714285714285</v>
      </c>
      <c r="AN1010" s="91">
        <v>0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98.714285714285722</v>
      </c>
      <c r="D1011" s="154">
        <v>0.5714285714285714</v>
      </c>
      <c r="E1011" s="91">
        <v>89.285714285714292</v>
      </c>
      <c r="F1011" s="91">
        <v>0.2857142857142857</v>
      </c>
      <c r="G1011" s="91">
        <v>7.4285714285714288</v>
      </c>
      <c r="H1011" s="91">
        <v>0</v>
      </c>
      <c r="I1011" s="91">
        <v>0.14285714285714285</v>
      </c>
      <c r="J1011" s="91">
        <v>0.2857142857142857</v>
      </c>
      <c r="K1011" s="91">
        <v>0.5714285714285714</v>
      </c>
      <c r="L1011" s="91">
        <v>0</v>
      </c>
      <c r="M1011" s="91">
        <v>0.14285714285714285</v>
      </c>
      <c r="N1011" s="91">
        <v>0</v>
      </c>
      <c r="O1011" s="194">
        <v>0</v>
      </c>
      <c r="P1011" s="6"/>
      <c r="Q1011" s="71">
        <v>66.142857142857139</v>
      </c>
      <c r="R1011" s="154">
        <v>0.8571428571428571</v>
      </c>
      <c r="S1011" s="91">
        <v>59.714285714285715</v>
      </c>
      <c r="T1011" s="91">
        <v>0</v>
      </c>
      <c r="U1011" s="91">
        <v>5.1428571428571432</v>
      </c>
      <c r="V1011" s="91">
        <v>0.14285714285714285</v>
      </c>
      <c r="W1011" s="91">
        <v>0</v>
      </c>
      <c r="X1011" s="91">
        <v>0</v>
      </c>
      <c r="Y1011" s="91">
        <v>0.2857142857142857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164.85714285714283</v>
      </c>
      <c r="AF1011" s="154">
        <v>1.4285714285714286</v>
      </c>
      <c r="AG1011" s="91">
        <v>149</v>
      </c>
      <c r="AH1011" s="91">
        <v>0.2857142857142857</v>
      </c>
      <c r="AI1011" s="91">
        <v>12.571428571428571</v>
      </c>
      <c r="AJ1011" s="91">
        <v>0.14285714285714285</v>
      </c>
      <c r="AK1011" s="91">
        <v>0.14285714285714285</v>
      </c>
      <c r="AL1011" s="91">
        <v>0.2857142857142857</v>
      </c>
      <c r="AM1011" s="91">
        <v>0.8571428571428571</v>
      </c>
      <c r="AN1011" s="91">
        <v>0</v>
      </c>
      <c r="AO1011" s="91">
        <v>0.14285714285714285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96.857142857142847</v>
      </c>
      <c r="D1012" s="154">
        <v>2</v>
      </c>
      <c r="E1012" s="91">
        <v>88</v>
      </c>
      <c r="F1012" s="91">
        <v>0</v>
      </c>
      <c r="G1012" s="91">
        <v>6.7142857142857144</v>
      </c>
      <c r="H1012" s="91">
        <v>0</v>
      </c>
      <c r="I1012" s="91">
        <v>0.14285714285714285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69.571428571428569</v>
      </c>
      <c r="R1012" s="154">
        <v>0.2857142857142857</v>
      </c>
      <c r="S1012" s="91">
        <v>64.428571428571431</v>
      </c>
      <c r="T1012" s="91">
        <v>0</v>
      </c>
      <c r="U1012" s="91">
        <v>4.7142857142857144</v>
      </c>
      <c r="V1012" s="91">
        <v>0</v>
      </c>
      <c r="W1012" s="91">
        <v>0</v>
      </c>
      <c r="X1012" s="91">
        <v>0.14285714285714285</v>
      </c>
      <c r="Y1012" s="91">
        <v>0</v>
      </c>
      <c r="Z1012" s="91">
        <v>0</v>
      </c>
      <c r="AA1012" s="91">
        <v>0</v>
      </c>
      <c r="AB1012" s="91">
        <v>0</v>
      </c>
      <c r="AC1012" s="194">
        <v>0</v>
      </c>
      <c r="AD1012" s="6"/>
      <c r="AE1012" s="71">
        <v>166.42857142857139</v>
      </c>
      <c r="AF1012" s="154">
        <v>2.2857142857142856</v>
      </c>
      <c r="AG1012" s="91">
        <v>152.42857142857142</v>
      </c>
      <c r="AH1012" s="91">
        <v>0</v>
      </c>
      <c r="AI1012" s="91">
        <v>11.428571428571429</v>
      </c>
      <c r="AJ1012" s="91">
        <v>0</v>
      </c>
      <c r="AK1012" s="91">
        <v>0.14285714285714285</v>
      </c>
      <c r="AL1012" s="91">
        <v>0.14285714285714285</v>
      </c>
      <c r="AM1012" s="91">
        <v>0</v>
      </c>
      <c r="AN1012" s="91">
        <v>0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100.71428571428571</v>
      </c>
      <c r="D1013" s="154">
        <v>1.7142857142857142</v>
      </c>
      <c r="E1013" s="91">
        <v>90.428571428571431</v>
      </c>
      <c r="F1013" s="91">
        <v>0.14285714285714285</v>
      </c>
      <c r="G1013" s="91">
        <v>7.8571428571428568</v>
      </c>
      <c r="H1013" s="91">
        <v>0.14285714285714285</v>
      </c>
      <c r="I1013" s="91">
        <v>0.14285714285714285</v>
      </c>
      <c r="J1013" s="91">
        <v>0</v>
      </c>
      <c r="K1013" s="91">
        <v>0.2857142857142857</v>
      </c>
      <c r="L1013" s="91">
        <v>0</v>
      </c>
      <c r="M1013" s="91">
        <v>0</v>
      </c>
      <c r="N1013" s="91">
        <v>0</v>
      </c>
      <c r="O1013" s="194">
        <v>0</v>
      </c>
      <c r="P1013" s="6"/>
      <c r="Q1013" s="71">
        <v>80.428571428571431</v>
      </c>
      <c r="R1013" s="154">
        <v>0.14285714285714285</v>
      </c>
      <c r="S1013" s="91">
        <v>74.857142857142861</v>
      </c>
      <c r="T1013" s="91">
        <v>0.2857142857142857</v>
      </c>
      <c r="U1013" s="91">
        <v>4.4285714285714288</v>
      </c>
      <c r="V1013" s="91">
        <v>0.42857142857142855</v>
      </c>
      <c r="W1013" s="91">
        <v>0.14285714285714285</v>
      </c>
      <c r="X1013" s="91">
        <v>0.14285714285714285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181.14285714285711</v>
      </c>
      <c r="AF1013" s="154">
        <v>1.8571428571428572</v>
      </c>
      <c r="AG1013" s="91">
        <v>165.28571428571428</v>
      </c>
      <c r="AH1013" s="91">
        <v>0.42857142857142855</v>
      </c>
      <c r="AI1013" s="91">
        <v>12.285714285714286</v>
      </c>
      <c r="AJ1013" s="91">
        <v>0.5714285714285714</v>
      </c>
      <c r="AK1013" s="91">
        <v>0.2857142857142857</v>
      </c>
      <c r="AL1013" s="91">
        <v>0.14285714285714285</v>
      </c>
      <c r="AM1013" s="91">
        <v>0.2857142857142857</v>
      </c>
      <c r="AN1013" s="91">
        <v>0</v>
      </c>
      <c r="AO1013" s="91">
        <v>0</v>
      </c>
      <c r="AP1013" s="91">
        <v>0</v>
      </c>
      <c r="AQ1013" s="194">
        <v>0</v>
      </c>
      <c r="AR1013" s="9"/>
    </row>
    <row r="1014" spans="1:44" x14ac:dyDescent="0.35">
      <c r="A1014" s="133"/>
      <c r="B1014" s="183">
        <v>0.51041700000000001</v>
      </c>
      <c r="C1014" s="71">
        <v>104.85714285714286</v>
      </c>
      <c r="D1014" s="154">
        <v>1.2857142857142858</v>
      </c>
      <c r="E1014" s="91">
        <v>96.571428571428569</v>
      </c>
      <c r="F1014" s="91">
        <v>0.14285714285714285</v>
      </c>
      <c r="G1014" s="91">
        <v>6.5714285714285712</v>
      </c>
      <c r="H1014" s="91">
        <v>0.2857142857142857</v>
      </c>
      <c r="I1014" s="91">
        <v>0</v>
      </c>
      <c r="J1014" s="91">
        <v>0</v>
      </c>
      <c r="K1014" s="91">
        <v>0</v>
      </c>
      <c r="L1014" s="91">
        <v>0</v>
      </c>
      <c r="M1014" s="91">
        <v>0</v>
      </c>
      <c r="N1014" s="91">
        <v>0</v>
      </c>
      <c r="O1014" s="194">
        <v>0</v>
      </c>
      <c r="P1014" s="6"/>
      <c r="Q1014" s="71">
        <v>82.714285714285694</v>
      </c>
      <c r="R1014" s="154">
        <v>0.42857142857142855</v>
      </c>
      <c r="S1014" s="91">
        <v>74.714285714285708</v>
      </c>
      <c r="T1014" s="91">
        <v>0.7142857142857143</v>
      </c>
      <c r="U1014" s="91">
        <v>6.7142857142857144</v>
      </c>
      <c r="V1014" s="91">
        <v>0.14285714285714285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187.57142857142856</v>
      </c>
      <c r="AF1014" s="154">
        <v>1.7142857142857142</v>
      </c>
      <c r="AG1014" s="91">
        <v>171.28571428571428</v>
      </c>
      <c r="AH1014" s="91">
        <v>0.8571428571428571</v>
      </c>
      <c r="AI1014" s="91">
        <v>13.285714285714286</v>
      </c>
      <c r="AJ1014" s="91">
        <v>0.42857142857142855</v>
      </c>
      <c r="AK1014" s="91">
        <v>0</v>
      </c>
      <c r="AL1014" s="91">
        <v>0</v>
      </c>
      <c r="AM1014" s="91">
        <v>0</v>
      </c>
      <c r="AN1014" s="91">
        <v>0</v>
      </c>
      <c r="AO1014" s="91">
        <v>0</v>
      </c>
      <c r="AP1014" s="91">
        <v>0</v>
      </c>
      <c r="AQ1014" s="194">
        <v>0</v>
      </c>
      <c r="AR1014" s="9"/>
    </row>
    <row r="1015" spans="1:44" x14ac:dyDescent="0.35">
      <c r="A1015" s="133"/>
      <c r="B1015" s="183">
        <v>0.52083299999999999</v>
      </c>
      <c r="C1015" s="71">
        <v>100.71428571428569</v>
      </c>
      <c r="D1015" s="154">
        <v>1</v>
      </c>
      <c r="E1015" s="91">
        <v>92.142857142857139</v>
      </c>
      <c r="F1015" s="91">
        <v>0.14285714285714285</v>
      </c>
      <c r="G1015" s="91">
        <v>5.1428571428571432</v>
      </c>
      <c r="H1015" s="91">
        <v>1.7142857142857142</v>
      </c>
      <c r="I1015" s="91">
        <v>0.42857142857142855</v>
      </c>
      <c r="J1015" s="91">
        <v>0</v>
      </c>
      <c r="K1015" s="91">
        <v>0.14285714285714285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85.428571428571416</v>
      </c>
      <c r="R1015" s="154">
        <v>0.7142857142857143</v>
      </c>
      <c r="S1015" s="91">
        <v>78.714285714285708</v>
      </c>
      <c r="T1015" s="91">
        <v>0.8571428571428571</v>
      </c>
      <c r="U1015" s="91">
        <v>4.4285714285714288</v>
      </c>
      <c r="V1015" s="91">
        <v>0.14285714285714285</v>
      </c>
      <c r="W1015" s="91">
        <v>0.42857142857142855</v>
      </c>
      <c r="X1015" s="91">
        <v>0</v>
      </c>
      <c r="Y1015" s="91">
        <v>0</v>
      </c>
      <c r="Z1015" s="91">
        <v>0</v>
      </c>
      <c r="AA1015" s="91">
        <v>0.14285714285714285</v>
      </c>
      <c r="AB1015" s="91">
        <v>0</v>
      </c>
      <c r="AC1015" s="194">
        <v>0</v>
      </c>
      <c r="AD1015" s="6"/>
      <c r="AE1015" s="71">
        <v>186.14285714285717</v>
      </c>
      <c r="AF1015" s="154">
        <v>1.7142857142857142</v>
      </c>
      <c r="AG1015" s="91">
        <v>170.85714285714286</v>
      </c>
      <c r="AH1015" s="91">
        <v>1</v>
      </c>
      <c r="AI1015" s="91">
        <v>9.5714285714285712</v>
      </c>
      <c r="AJ1015" s="91">
        <v>1.8571428571428572</v>
      </c>
      <c r="AK1015" s="91">
        <v>0.8571428571428571</v>
      </c>
      <c r="AL1015" s="91">
        <v>0</v>
      </c>
      <c r="AM1015" s="91">
        <v>0.14285714285714285</v>
      </c>
      <c r="AN1015" s="91">
        <v>0</v>
      </c>
      <c r="AO1015" s="91">
        <v>0.14285714285714285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114.71428571428572</v>
      </c>
      <c r="D1016" s="154">
        <v>1.4285714285714286</v>
      </c>
      <c r="E1016" s="91">
        <v>103.28571428571429</v>
      </c>
      <c r="F1016" s="91">
        <v>0.2857142857142857</v>
      </c>
      <c r="G1016" s="91">
        <v>7.5714285714285712</v>
      </c>
      <c r="H1016" s="91">
        <v>1.5714285714285714</v>
      </c>
      <c r="I1016" s="91">
        <v>0.2857142857142857</v>
      </c>
      <c r="J1016" s="91">
        <v>0.14285714285714285</v>
      </c>
      <c r="K1016" s="91">
        <v>0</v>
      </c>
      <c r="L1016" s="91">
        <v>0</v>
      </c>
      <c r="M1016" s="91">
        <v>0.14285714285714285</v>
      </c>
      <c r="N1016" s="91">
        <v>0</v>
      </c>
      <c r="O1016" s="194">
        <v>0</v>
      </c>
      <c r="P1016" s="6"/>
      <c r="Q1016" s="71">
        <v>85.285714285714278</v>
      </c>
      <c r="R1016" s="154">
        <v>0.42857142857142855</v>
      </c>
      <c r="S1016" s="91">
        <v>77.571428571428569</v>
      </c>
      <c r="T1016" s="91">
        <v>0</v>
      </c>
      <c r="U1016" s="91">
        <v>7</v>
      </c>
      <c r="V1016" s="91">
        <v>0.14285714285714285</v>
      </c>
      <c r="W1016" s="91">
        <v>0</v>
      </c>
      <c r="X1016" s="91">
        <v>0</v>
      </c>
      <c r="Y1016" s="91">
        <v>0</v>
      </c>
      <c r="Z1016" s="91">
        <v>0</v>
      </c>
      <c r="AA1016" s="91">
        <v>0.14285714285714285</v>
      </c>
      <c r="AB1016" s="91">
        <v>0</v>
      </c>
      <c r="AC1016" s="194">
        <v>0</v>
      </c>
      <c r="AD1016" s="6"/>
      <c r="AE1016" s="71">
        <v>200</v>
      </c>
      <c r="AF1016" s="154">
        <v>1.8571428571428572</v>
      </c>
      <c r="AG1016" s="91">
        <v>180.85714285714286</v>
      </c>
      <c r="AH1016" s="91">
        <v>0.2857142857142857</v>
      </c>
      <c r="AI1016" s="91">
        <v>14.571428571428571</v>
      </c>
      <c r="AJ1016" s="91">
        <v>1.7142857142857142</v>
      </c>
      <c r="AK1016" s="91">
        <v>0.2857142857142857</v>
      </c>
      <c r="AL1016" s="91">
        <v>0.14285714285714285</v>
      </c>
      <c r="AM1016" s="91">
        <v>0</v>
      </c>
      <c r="AN1016" s="91">
        <v>0</v>
      </c>
      <c r="AO1016" s="91">
        <v>0.2857142857142857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101.71428571428571</v>
      </c>
      <c r="D1017" s="154">
        <v>0.8571428571428571</v>
      </c>
      <c r="E1017" s="91">
        <v>93.428571428571431</v>
      </c>
      <c r="F1017" s="91">
        <v>0.42857142857142855</v>
      </c>
      <c r="G1017" s="91">
        <v>6.4285714285714288</v>
      </c>
      <c r="H1017" s="91">
        <v>0.14285714285714285</v>
      </c>
      <c r="I1017" s="91">
        <v>0.14285714285714285</v>
      </c>
      <c r="J1017" s="91">
        <v>0.14285714285714285</v>
      </c>
      <c r="K1017" s="91">
        <v>0.14285714285714285</v>
      </c>
      <c r="L1017" s="91">
        <v>0</v>
      </c>
      <c r="M1017" s="91">
        <v>0</v>
      </c>
      <c r="N1017" s="91">
        <v>0</v>
      </c>
      <c r="O1017" s="194">
        <v>0</v>
      </c>
      <c r="P1017" s="6"/>
      <c r="Q1017" s="71">
        <v>90.857142857142833</v>
      </c>
      <c r="R1017" s="154">
        <v>0.7142857142857143</v>
      </c>
      <c r="S1017" s="91">
        <v>84.142857142857139</v>
      </c>
      <c r="T1017" s="91">
        <v>0.14285714285714285</v>
      </c>
      <c r="U1017" s="91">
        <v>5.5714285714285712</v>
      </c>
      <c r="V1017" s="91">
        <v>0</v>
      </c>
      <c r="W1017" s="91">
        <v>0.14285714285714285</v>
      </c>
      <c r="X1017" s="91">
        <v>0</v>
      </c>
      <c r="Y1017" s="91">
        <v>0</v>
      </c>
      <c r="Z1017" s="91">
        <v>0</v>
      </c>
      <c r="AA1017" s="91">
        <v>0.14285714285714285</v>
      </c>
      <c r="AB1017" s="91">
        <v>0</v>
      </c>
      <c r="AC1017" s="194">
        <v>0</v>
      </c>
      <c r="AD1017" s="6"/>
      <c r="AE1017" s="71">
        <v>192.57142857142858</v>
      </c>
      <c r="AF1017" s="154">
        <v>1.5714285714285714</v>
      </c>
      <c r="AG1017" s="91">
        <v>177.57142857142858</v>
      </c>
      <c r="AH1017" s="91">
        <v>0.5714285714285714</v>
      </c>
      <c r="AI1017" s="91">
        <v>12</v>
      </c>
      <c r="AJ1017" s="91">
        <v>0.14285714285714285</v>
      </c>
      <c r="AK1017" s="91">
        <v>0.2857142857142857</v>
      </c>
      <c r="AL1017" s="91">
        <v>0.14285714285714285</v>
      </c>
      <c r="AM1017" s="91">
        <v>0.14285714285714285</v>
      </c>
      <c r="AN1017" s="91">
        <v>0</v>
      </c>
      <c r="AO1017" s="91">
        <v>0.14285714285714285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113.42857142857142</v>
      </c>
      <c r="D1018" s="154">
        <v>0.7142857142857143</v>
      </c>
      <c r="E1018" s="91">
        <v>106.42857142857143</v>
      </c>
      <c r="F1018" s="91">
        <v>0.14285714285714285</v>
      </c>
      <c r="G1018" s="91">
        <v>5.7142857142857144</v>
      </c>
      <c r="H1018" s="91">
        <v>0.2857142857142857</v>
      </c>
      <c r="I1018" s="91">
        <v>0.14285714285714285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</v>
      </c>
      <c r="P1018" s="6"/>
      <c r="Q1018" s="71">
        <v>89.142857142857139</v>
      </c>
      <c r="R1018" s="154">
        <v>0.5714285714285714</v>
      </c>
      <c r="S1018" s="91">
        <v>84.714285714285708</v>
      </c>
      <c r="T1018" s="91">
        <v>0.8571428571428571</v>
      </c>
      <c r="U1018" s="91">
        <v>3</v>
      </c>
      <c r="V1018" s="91">
        <v>0</v>
      </c>
      <c r="W1018" s="91">
        <v>0</v>
      </c>
      <c r="X1018" s="91">
        <v>0</v>
      </c>
      <c r="Y1018" s="91">
        <v>0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202.57142857142856</v>
      </c>
      <c r="AF1018" s="154">
        <v>1.2857142857142858</v>
      </c>
      <c r="AG1018" s="91">
        <v>191.14285714285714</v>
      </c>
      <c r="AH1018" s="91">
        <v>1</v>
      </c>
      <c r="AI1018" s="91">
        <v>8.7142857142857135</v>
      </c>
      <c r="AJ1018" s="91">
        <v>0.2857142857142857</v>
      </c>
      <c r="AK1018" s="91">
        <v>0.14285714285714285</v>
      </c>
      <c r="AL1018" s="91">
        <v>0</v>
      </c>
      <c r="AM1018" s="91">
        <v>0</v>
      </c>
      <c r="AN1018" s="91">
        <v>0</v>
      </c>
      <c r="AO1018" s="91">
        <v>0</v>
      </c>
      <c r="AP1018" s="91">
        <v>0</v>
      </c>
      <c r="AQ1018" s="194">
        <v>0</v>
      </c>
      <c r="AR1018" s="9"/>
    </row>
    <row r="1019" spans="1:44" x14ac:dyDescent="0.35">
      <c r="A1019" s="133"/>
      <c r="B1019" s="183">
        <v>0.5625</v>
      </c>
      <c r="C1019" s="71">
        <v>106.28571428571429</v>
      </c>
      <c r="D1019" s="154">
        <v>0.2857142857142857</v>
      </c>
      <c r="E1019" s="91">
        <v>99.428571428571431</v>
      </c>
      <c r="F1019" s="91">
        <v>0.5714285714285714</v>
      </c>
      <c r="G1019" s="91">
        <v>5.5714285714285712</v>
      </c>
      <c r="H1019" s="91">
        <v>0.14285714285714285</v>
      </c>
      <c r="I1019" s="91">
        <v>0.2857142857142857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88.857142857142861</v>
      </c>
      <c r="R1019" s="154">
        <v>0.5714285714285714</v>
      </c>
      <c r="S1019" s="91">
        <v>83.142857142857139</v>
      </c>
      <c r="T1019" s="91">
        <v>0.42857142857142855</v>
      </c>
      <c r="U1019" s="91">
        <v>4.4285714285714288</v>
      </c>
      <c r="V1019" s="91">
        <v>0</v>
      </c>
      <c r="W1019" s="91">
        <v>0.2857142857142857</v>
      </c>
      <c r="X1019" s="91">
        <v>0</v>
      </c>
      <c r="Y1019" s="91">
        <v>0</v>
      </c>
      <c r="Z1019" s="91">
        <v>0</v>
      </c>
      <c r="AA1019" s="91">
        <v>0</v>
      </c>
      <c r="AB1019" s="91">
        <v>0</v>
      </c>
      <c r="AC1019" s="194">
        <v>0</v>
      </c>
      <c r="AD1019" s="6"/>
      <c r="AE1019" s="71">
        <v>195.14285714285717</v>
      </c>
      <c r="AF1019" s="154">
        <v>0.8571428571428571</v>
      </c>
      <c r="AG1019" s="91">
        <v>182.57142857142858</v>
      </c>
      <c r="AH1019" s="91">
        <v>1</v>
      </c>
      <c r="AI1019" s="91">
        <v>10</v>
      </c>
      <c r="AJ1019" s="91">
        <v>0.14285714285714285</v>
      </c>
      <c r="AK1019" s="91">
        <v>0.5714285714285714</v>
      </c>
      <c r="AL1019" s="91">
        <v>0</v>
      </c>
      <c r="AM1019" s="91">
        <v>0</v>
      </c>
      <c r="AN1019" s="91">
        <v>0</v>
      </c>
      <c r="AO1019" s="91">
        <v>0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98.285714285714278</v>
      </c>
      <c r="D1020" s="154">
        <v>0.7142857142857143</v>
      </c>
      <c r="E1020" s="91">
        <v>90.428571428571431</v>
      </c>
      <c r="F1020" s="91">
        <v>0.14285714285714285</v>
      </c>
      <c r="G1020" s="91">
        <v>6.8571428571428568</v>
      </c>
      <c r="H1020" s="91">
        <v>0.14285714285714285</v>
      </c>
      <c r="I1020" s="91">
        <v>0</v>
      </c>
      <c r="J1020" s="91">
        <v>0</v>
      </c>
      <c r="K1020" s="91">
        <v>0</v>
      </c>
      <c r="L1020" s="91">
        <v>0</v>
      </c>
      <c r="M1020" s="91">
        <v>0</v>
      </c>
      <c r="N1020" s="91">
        <v>0</v>
      </c>
      <c r="O1020" s="194">
        <v>0</v>
      </c>
      <c r="P1020" s="6"/>
      <c r="Q1020" s="71">
        <v>85</v>
      </c>
      <c r="R1020" s="154">
        <v>0.42857142857142855</v>
      </c>
      <c r="S1020" s="91">
        <v>78.714285714285708</v>
      </c>
      <c r="T1020" s="91">
        <v>0.2857142857142857</v>
      </c>
      <c r="U1020" s="91">
        <v>5.4285714285714288</v>
      </c>
      <c r="V1020" s="91">
        <v>0</v>
      </c>
      <c r="W1020" s="91">
        <v>0.14285714285714285</v>
      </c>
      <c r="X1020" s="91">
        <v>0</v>
      </c>
      <c r="Y1020" s="91">
        <v>0</v>
      </c>
      <c r="Z1020" s="91">
        <v>0</v>
      </c>
      <c r="AA1020" s="91">
        <v>0</v>
      </c>
      <c r="AB1020" s="91">
        <v>0</v>
      </c>
      <c r="AC1020" s="194">
        <v>0</v>
      </c>
      <c r="AD1020" s="6"/>
      <c r="AE1020" s="71">
        <v>183.28571428571425</v>
      </c>
      <c r="AF1020" s="154">
        <v>1.1428571428571428</v>
      </c>
      <c r="AG1020" s="91">
        <v>169.14285714285714</v>
      </c>
      <c r="AH1020" s="91">
        <v>0.42857142857142855</v>
      </c>
      <c r="AI1020" s="91">
        <v>12.285714285714286</v>
      </c>
      <c r="AJ1020" s="91">
        <v>0.14285714285714285</v>
      </c>
      <c r="AK1020" s="91">
        <v>0.14285714285714285</v>
      </c>
      <c r="AL1020" s="91">
        <v>0</v>
      </c>
      <c r="AM1020" s="91">
        <v>0</v>
      </c>
      <c r="AN1020" s="91">
        <v>0</v>
      </c>
      <c r="AO1020" s="91">
        <v>0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103.42857142857143</v>
      </c>
      <c r="D1021" s="154">
        <v>1</v>
      </c>
      <c r="E1021" s="91">
        <v>95</v>
      </c>
      <c r="F1021" s="91">
        <v>0.2857142857142857</v>
      </c>
      <c r="G1021" s="91">
        <v>6.2857142857142856</v>
      </c>
      <c r="H1021" s="91">
        <v>0.14285714285714285</v>
      </c>
      <c r="I1021" s="91">
        <v>0.42857142857142855</v>
      </c>
      <c r="J1021" s="91">
        <v>0.14285714285714285</v>
      </c>
      <c r="K1021" s="91">
        <v>0.14285714285714285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95</v>
      </c>
      <c r="R1021" s="154">
        <v>1.2857142857142858</v>
      </c>
      <c r="S1021" s="91">
        <v>88.428571428571431</v>
      </c>
      <c r="T1021" s="91">
        <v>0.2857142857142857</v>
      </c>
      <c r="U1021" s="91">
        <v>4.7142857142857144</v>
      </c>
      <c r="V1021" s="91">
        <v>0.14285714285714285</v>
      </c>
      <c r="W1021" s="91">
        <v>0.14285714285714285</v>
      </c>
      <c r="X1021" s="91">
        <v>0</v>
      </c>
      <c r="Y1021" s="91">
        <v>0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198.42857142857142</v>
      </c>
      <c r="AF1021" s="154">
        <v>2.2857142857142856</v>
      </c>
      <c r="AG1021" s="91">
        <v>183.42857142857142</v>
      </c>
      <c r="AH1021" s="91">
        <v>0.5714285714285714</v>
      </c>
      <c r="AI1021" s="91">
        <v>11</v>
      </c>
      <c r="AJ1021" s="91">
        <v>0.2857142857142857</v>
      </c>
      <c r="AK1021" s="91">
        <v>0.5714285714285714</v>
      </c>
      <c r="AL1021" s="91">
        <v>0.14285714285714285</v>
      </c>
      <c r="AM1021" s="91">
        <v>0.14285714285714285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104.14285714285714</v>
      </c>
      <c r="D1022" s="154">
        <v>1</v>
      </c>
      <c r="E1022" s="91">
        <v>94.571428571428569</v>
      </c>
      <c r="F1022" s="91">
        <v>0</v>
      </c>
      <c r="G1022" s="91">
        <v>8.1428571428571423</v>
      </c>
      <c r="H1022" s="91">
        <v>0.2857142857142857</v>
      </c>
      <c r="I1022" s="91">
        <v>0.14285714285714285</v>
      </c>
      <c r="J1022" s="91">
        <v>0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99.714285714285708</v>
      </c>
      <c r="R1022" s="154">
        <v>0.5714285714285714</v>
      </c>
      <c r="S1022" s="91">
        <v>89.857142857142861</v>
      </c>
      <c r="T1022" s="91">
        <v>0.14285714285714285</v>
      </c>
      <c r="U1022" s="91">
        <v>7.8571428571428568</v>
      </c>
      <c r="V1022" s="91">
        <v>0.42857142857142855</v>
      </c>
      <c r="W1022" s="91">
        <v>0.7142857142857143</v>
      </c>
      <c r="X1022" s="91">
        <v>0</v>
      </c>
      <c r="Y1022" s="91">
        <v>0.14285714285714285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203.85714285714286</v>
      </c>
      <c r="AF1022" s="154">
        <v>1.5714285714285714</v>
      </c>
      <c r="AG1022" s="91">
        <v>184.42857142857142</v>
      </c>
      <c r="AH1022" s="91">
        <v>0.14285714285714285</v>
      </c>
      <c r="AI1022" s="91">
        <v>16</v>
      </c>
      <c r="AJ1022" s="91">
        <v>0.7142857142857143</v>
      </c>
      <c r="AK1022" s="91">
        <v>0.8571428571428571</v>
      </c>
      <c r="AL1022" s="91">
        <v>0</v>
      </c>
      <c r="AM1022" s="91">
        <v>0.14285714285714285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103.99999999999999</v>
      </c>
      <c r="D1023" s="154">
        <v>1.2857142857142858</v>
      </c>
      <c r="E1023" s="91">
        <v>97</v>
      </c>
      <c r="F1023" s="91">
        <v>0.14285714285714285</v>
      </c>
      <c r="G1023" s="91">
        <v>5.1428571428571432</v>
      </c>
      <c r="H1023" s="91">
        <v>0</v>
      </c>
      <c r="I1023" s="91">
        <v>0.14285714285714285</v>
      </c>
      <c r="J1023" s="91">
        <v>0.14285714285714285</v>
      </c>
      <c r="K1023" s="91">
        <v>0.14285714285714285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126</v>
      </c>
      <c r="R1023" s="154">
        <v>0.5714285714285714</v>
      </c>
      <c r="S1023" s="91">
        <v>114.85714285714286</v>
      </c>
      <c r="T1023" s="91">
        <v>0.7142857142857143</v>
      </c>
      <c r="U1023" s="91">
        <v>9</v>
      </c>
      <c r="V1023" s="91">
        <v>0.14285714285714285</v>
      </c>
      <c r="W1023" s="91">
        <v>0.2857142857142857</v>
      </c>
      <c r="X1023" s="91">
        <v>0.14285714285714285</v>
      </c>
      <c r="Y1023" s="91">
        <v>0</v>
      </c>
      <c r="Z1023" s="91">
        <v>0.2857142857142857</v>
      </c>
      <c r="AA1023" s="91">
        <v>0</v>
      </c>
      <c r="AB1023" s="91">
        <v>0</v>
      </c>
      <c r="AC1023" s="194">
        <v>0</v>
      </c>
      <c r="AD1023" s="6"/>
      <c r="AE1023" s="71">
        <v>229.99999999999997</v>
      </c>
      <c r="AF1023" s="154">
        <v>1.8571428571428572</v>
      </c>
      <c r="AG1023" s="91">
        <v>211.85714285714286</v>
      </c>
      <c r="AH1023" s="91">
        <v>0.8571428571428571</v>
      </c>
      <c r="AI1023" s="91">
        <v>14.142857142857142</v>
      </c>
      <c r="AJ1023" s="91">
        <v>0.14285714285714285</v>
      </c>
      <c r="AK1023" s="91">
        <v>0.42857142857142855</v>
      </c>
      <c r="AL1023" s="91">
        <v>0.2857142857142857</v>
      </c>
      <c r="AM1023" s="91">
        <v>0.14285714285714285</v>
      </c>
      <c r="AN1023" s="91">
        <v>0.2857142857142857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113</v>
      </c>
      <c r="D1024" s="154">
        <v>0.42857142857142855</v>
      </c>
      <c r="E1024" s="91">
        <v>106.28571428571429</v>
      </c>
      <c r="F1024" s="91">
        <v>0.14285714285714285</v>
      </c>
      <c r="G1024" s="91">
        <v>6</v>
      </c>
      <c r="H1024" s="91">
        <v>0</v>
      </c>
      <c r="I1024" s="91">
        <v>0</v>
      </c>
      <c r="J1024" s="91">
        <v>0</v>
      </c>
      <c r="K1024" s="91">
        <v>0.14285714285714285</v>
      </c>
      <c r="L1024" s="91">
        <v>0</v>
      </c>
      <c r="M1024" s="91">
        <v>0</v>
      </c>
      <c r="N1024" s="91">
        <v>0</v>
      </c>
      <c r="O1024" s="194">
        <v>0</v>
      </c>
      <c r="P1024" s="6"/>
      <c r="Q1024" s="71">
        <v>116.42857142857142</v>
      </c>
      <c r="R1024" s="154">
        <v>0.7142857142857143</v>
      </c>
      <c r="S1024" s="91">
        <v>104.57142857142857</v>
      </c>
      <c r="T1024" s="91">
        <v>0.8571428571428571</v>
      </c>
      <c r="U1024" s="91">
        <v>9.5714285714285712</v>
      </c>
      <c r="V1024" s="91">
        <v>0.5714285714285714</v>
      </c>
      <c r="W1024" s="91">
        <v>0</v>
      </c>
      <c r="X1024" s="91">
        <v>0.14285714285714285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229.42857142857144</v>
      </c>
      <c r="AF1024" s="154">
        <v>1.1428571428571428</v>
      </c>
      <c r="AG1024" s="91">
        <v>210.85714285714286</v>
      </c>
      <c r="AH1024" s="91">
        <v>1</v>
      </c>
      <c r="AI1024" s="91">
        <v>15.571428571428571</v>
      </c>
      <c r="AJ1024" s="91">
        <v>0.5714285714285714</v>
      </c>
      <c r="AK1024" s="91">
        <v>0</v>
      </c>
      <c r="AL1024" s="91">
        <v>0.14285714285714285</v>
      </c>
      <c r="AM1024" s="91">
        <v>0.14285714285714285</v>
      </c>
      <c r="AN1024" s="91">
        <v>0</v>
      </c>
      <c r="AO1024" s="91">
        <v>0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108.28571428571428</v>
      </c>
      <c r="D1025" s="154">
        <v>0.7142857142857143</v>
      </c>
      <c r="E1025" s="91">
        <v>100.85714285714286</v>
      </c>
      <c r="F1025" s="91">
        <v>0.42857142857142855</v>
      </c>
      <c r="G1025" s="91">
        <v>5.8571428571428568</v>
      </c>
      <c r="H1025" s="91">
        <v>0</v>
      </c>
      <c r="I1025" s="91">
        <v>0.14285714285714285</v>
      </c>
      <c r="J1025" s="91">
        <v>0</v>
      </c>
      <c r="K1025" s="91">
        <v>0.14285714285714285</v>
      </c>
      <c r="L1025" s="91">
        <v>0</v>
      </c>
      <c r="M1025" s="91">
        <v>0.14285714285714285</v>
      </c>
      <c r="N1025" s="91">
        <v>0</v>
      </c>
      <c r="O1025" s="194">
        <v>0</v>
      </c>
      <c r="P1025" s="6"/>
      <c r="Q1025" s="71">
        <v>122.99999999999999</v>
      </c>
      <c r="R1025" s="154">
        <v>1</v>
      </c>
      <c r="S1025" s="91">
        <v>113.71428571428571</v>
      </c>
      <c r="T1025" s="91">
        <v>0.14285714285714285</v>
      </c>
      <c r="U1025" s="91">
        <v>7.5714285714285712</v>
      </c>
      <c r="V1025" s="91">
        <v>0</v>
      </c>
      <c r="W1025" s="91">
        <v>0.2857142857142857</v>
      </c>
      <c r="X1025" s="91">
        <v>0</v>
      </c>
      <c r="Y1025" s="91">
        <v>0.14285714285714285</v>
      </c>
      <c r="Z1025" s="91">
        <v>0</v>
      </c>
      <c r="AA1025" s="91">
        <v>0.14285714285714285</v>
      </c>
      <c r="AB1025" s="91">
        <v>0</v>
      </c>
      <c r="AC1025" s="194">
        <v>0</v>
      </c>
      <c r="AD1025" s="6"/>
      <c r="AE1025" s="71">
        <v>231.28571428571428</v>
      </c>
      <c r="AF1025" s="154">
        <v>1.7142857142857142</v>
      </c>
      <c r="AG1025" s="91">
        <v>214.57142857142858</v>
      </c>
      <c r="AH1025" s="91">
        <v>0.5714285714285714</v>
      </c>
      <c r="AI1025" s="91">
        <v>13.428571428571429</v>
      </c>
      <c r="AJ1025" s="91">
        <v>0</v>
      </c>
      <c r="AK1025" s="91">
        <v>0.42857142857142855</v>
      </c>
      <c r="AL1025" s="91">
        <v>0</v>
      </c>
      <c r="AM1025" s="91">
        <v>0.2857142857142857</v>
      </c>
      <c r="AN1025" s="91">
        <v>0</v>
      </c>
      <c r="AO1025" s="91">
        <v>0.2857142857142857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104.42857142857144</v>
      </c>
      <c r="D1026" s="154">
        <v>0.8571428571428571</v>
      </c>
      <c r="E1026" s="91">
        <v>94.285714285714292</v>
      </c>
      <c r="F1026" s="91">
        <v>0</v>
      </c>
      <c r="G1026" s="91">
        <v>8.8571428571428577</v>
      </c>
      <c r="H1026" s="91">
        <v>0</v>
      </c>
      <c r="I1026" s="91">
        <v>0.2857142857142857</v>
      </c>
      <c r="J1026" s="91">
        <v>0</v>
      </c>
      <c r="K1026" s="91">
        <v>0</v>
      </c>
      <c r="L1026" s="91">
        <v>0</v>
      </c>
      <c r="M1026" s="91">
        <v>0.14285714285714285</v>
      </c>
      <c r="N1026" s="91">
        <v>0</v>
      </c>
      <c r="O1026" s="194">
        <v>0</v>
      </c>
      <c r="P1026" s="6"/>
      <c r="Q1026" s="71">
        <v>129.42857142857142</v>
      </c>
      <c r="R1026" s="154">
        <v>1.1428571428571428</v>
      </c>
      <c r="S1026" s="91">
        <v>119.28571428571429</v>
      </c>
      <c r="T1026" s="91">
        <v>0.14285714285714285</v>
      </c>
      <c r="U1026" s="91">
        <v>7.8571428571428568</v>
      </c>
      <c r="V1026" s="91">
        <v>0.5714285714285714</v>
      </c>
      <c r="W1026" s="91">
        <v>0.2857142857142857</v>
      </c>
      <c r="X1026" s="91">
        <v>0</v>
      </c>
      <c r="Y1026" s="91">
        <v>0</v>
      </c>
      <c r="Z1026" s="91">
        <v>0</v>
      </c>
      <c r="AA1026" s="91">
        <v>0</v>
      </c>
      <c r="AB1026" s="91">
        <v>0</v>
      </c>
      <c r="AC1026" s="194">
        <v>0.14285714285714285</v>
      </c>
      <c r="AD1026" s="6"/>
      <c r="AE1026" s="71">
        <v>233.85714285714289</v>
      </c>
      <c r="AF1026" s="154">
        <v>2</v>
      </c>
      <c r="AG1026" s="91">
        <v>213.57142857142858</v>
      </c>
      <c r="AH1026" s="91">
        <v>0.14285714285714285</v>
      </c>
      <c r="AI1026" s="91">
        <v>16.714285714285715</v>
      </c>
      <c r="AJ1026" s="91">
        <v>0.5714285714285714</v>
      </c>
      <c r="AK1026" s="91">
        <v>0.5714285714285714</v>
      </c>
      <c r="AL1026" s="91">
        <v>0</v>
      </c>
      <c r="AM1026" s="91">
        <v>0</v>
      </c>
      <c r="AN1026" s="91">
        <v>0</v>
      </c>
      <c r="AO1026" s="91">
        <v>0.14285714285714285</v>
      </c>
      <c r="AP1026" s="91">
        <v>0</v>
      </c>
      <c r="AQ1026" s="194">
        <v>0.14285714285714285</v>
      </c>
      <c r="AR1026" s="9"/>
    </row>
    <row r="1027" spans="1:44" x14ac:dyDescent="0.35">
      <c r="A1027" s="133"/>
      <c r="B1027" s="183">
        <v>0.64583299999999999</v>
      </c>
      <c r="C1027" s="71">
        <v>125.71428571428568</v>
      </c>
      <c r="D1027" s="154">
        <v>0.7142857142857143</v>
      </c>
      <c r="E1027" s="91">
        <v>116.71428571428571</v>
      </c>
      <c r="F1027" s="91">
        <v>0.8571428571428571</v>
      </c>
      <c r="G1027" s="91">
        <v>6.7142857142857144</v>
      </c>
      <c r="H1027" s="91">
        <v>0.14285714285714285</v>
      </c>
      <c r="I1027" s="91">
        <v>0.14285714285714285</v>
      </c>
      <c r="J1027" s="91">
        <v>0.14285714285714285</v>
      </c>
      <c r="K1027" s="91">
        <v>0.14285714285714285</v>
      </c>
      <c r="L1027" s="91">
        <v>0.14285714285714285</v>
      </c>
      <c r="M1027" s="91">
        <v>0</v>
      </c>
      <c r="N1027" s="91">
        <v>0</v>
      </c>
      <c r="O1027" s="194">
        <v>0</v>
      </c>
      <c r="P1027" s="6"/>
      <c r="Q1027" s="71">
        <v>121.71428571428571</v>
      </c>
      <c r="R1027" s="154">
        <v>0.42857142857142855</v>
      </c>
      <c r="S1027" s="91">
        <v>113.57142857142857</v>
      </c>
      <c r="T1027" s="91">
        <v>0.5714285714285714</v>
      </c>
      <c r="U1027" s="91">
        <v>6.1428571428571432</v>
      </c>
      <c r="V1027" s="91">
        <v>0.14285714285714285</v>
      </c>
      <c r="W1027" s="91">
        <v>0.8571428571428571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247.42857142857139</v>
      </c>
      <c r="AF1027" s="154">
        <v>1.1428571428571428</v>
      </c>
      <c r="AG1027" s="91">
        <v>230.28571428571428</v>
      </c>
      <c r="AH1027" s="91">
        <v>1.4285714285714286</v>
      </c>
      <c r="AI1027" s="91">
        <v>12.857142857142858</v>
      </c>
      <c r="AJ1027" s="91">
        <v>0.2857142857142857</v>
      </c>
      <c r="AK1027" s="91">
        <v>1</v>
      </c>
      <c r="AL1027" s="91">
        <v>0.14285714285714285</v>
      </c>
      <c r="AM1027" s="91">
        <v>0.14285714285714285</v>
      </c>
      <c r="AN1027" s="91">
        <v>0.14285714285714285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144.42857142857142</v>
      </c>
      <c r="D1028" s="154">
        <v>1.7142857142857142</v>
      </c>
      <c r="E1028" s="91">
        <v>136.42857142857142</v>
      </c>
      <c r="F1028" s="91">
        <v>0.5714285714285714</v>
      </c>
      <c r="G1028" s="91">
        <v>5.1428571428571432</v>
      </c>
      <c r="H1028" s="91">
        <v>0</v>
      </c>
      <c r="I1028" s="91">
        <v>0.42857142857142855</v>
      </c>
      <c r="J1028" s="91">
        <v>0</v>
      </c>
      <c r="K1028" s="91">
        <v>0.14285714285714285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134.14285714285714</v>
      </c>
      <c r="R1028" s="154">
        <v>2.5714285714285716</v>
      </c>
      <c r="S1028" s="91">
        <v>122.28571428571429</v>
      </c>
      <c r="T1028" s="91">
        <v>0.42857142857142855</v>
      </c>
      <c r="U1028" s="91">
        <v>7.1428571428571432</v>
      </c>
      <c r="V1028" s="91">
        <v>0.2857142857142857</v>
      </c>
      <c r="W1028" s="91">
        <v>0.8571428571428571</v>
      </c>
      <c r="X1028" s="91">
        <v>0.14285714285714285</v>
      </c>
      <c r="Y1028" s="91">
        <v>0</v>
      </c>
      <c r="Z1028" s="91">
        <v>0.14285714285714285</v>
      </c>
      <c r="AA1028" s="91">
        <v>0.2857142857142857</v>
      </c>
      <c r="AB1028" s="91">
        <v>0</v>
      </c>
      <c r="AC1028" s="194">
        <v>0</v>
      </c>
      <c r="AD1028" s="6"/>
      <c r="AE1028" s="71">
        <v>278.57142857142861</v>
      </c>
      <c r="AF1028" s="154">
        <v>4.2857142857142856</v>
      </c>
      <c r="AG1028" s="91">
        <v>258.71428571428572</v>
      </c>
      <c r="AH1028" s="91">
        <v>1</v>
      </c>
      <c r="AI1028" s="91">
        <v>12.285714285714286</v>
      </c>
      <c r="AJ1028" s="91">
        <v>0.2857142857142857</v>
      </c>
      <c r="AK1028" s="91">
        <v>1.2857142857142858</v>
      </c>
      <c r="AL1028" s="91">
        <v>0.14285714285714285</v>
      </c>
      <c r="AM1028" s="91">
        <v>0.14285714285714285</v>
      </c>
      <c r="AN1028" s="91">
        <v>0.14285714285714285</v>
      </c>
      <c r="AO1028" s="91">
        <v>0.2857142857142857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120.28571428571429</v>
      </c>
      <c r="D1029" s="154">
        <v>1.4285714285714286</v>
      </c>
      <c r="E1029" s="91">
        <v>112.85714285714286</v>
      </c>
      <c r="F1029" s="91">
        <v>0.2857142857142857</v>
      </c>
      <c r="G1029" s="91">
        <v>5.5714285714285712</v>
      </c>
      <c r="H1029" s="91">
        <v>0</v>
      </c>
      <c r="I1029" s="91">
        <v>0.14285714285714285</v>
      </c>
      <c r="J1029" s="91">
        <v>0</v>
      </c>
      <c r="K1029" s="91">
        <v>0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129.71428571428569</v>
      </c>
      <c r="R1029" s="154">
        <v>1.4285714285714286</v>
      </c>
      <c r="S1029" s="91">
        <v>119.85714285714286</v>
      </c>
      <c r="T1029" s="91">
        <v>0.5714285714285714</v>
      </c>
      <c r="U1029" s="91">
        <v>7</v>
      </c>
      <c r="V1029" s="91">
        <v>0.42857142857142855</v>
      </c>
      <c r="W1029" s="91">
        <v>0.14285714285714285</v>
      </c>
      <c r="X1029" s="91">
        <v>0</v>
      </c>
      <c r="Y1029" s="91">
        <v>0.14285714285714285</v>
      </c>
      <c r="Z1029" s="91">
        <v>0</v>
      </c>
      <c r="AA1029" s="91">
        <v>0.14285714285714285</v>
      </c>
      <c r="AB1029" s="91">
        <v>0</v>
      </c>
      <c r="AC1029" s="194">
        <v>0</v>
      </c>
      <c r="AD1029" s="6"/>
      <c r="AE1029" s="71">
        <v>250</v>
      </c>
      <c r="AF1029" s="154">
        <v>2.8571428571428572</v>
      </c>
      <c r="AG1029" s="91">
        <v>232.71428571428572</v>
      </c>
      <c r="AH1029" s="91">
        <v>0.8571428571428571</v>
      </c>
      <c r="AI1029" s="91">
        <v>12.571428571428571</v>
      </c>
      <c r="AJ1029" s="91">
        <v>0.42857142857142855</v>
      </c>
      <c r="AK1029" s="91">
        <v>0.2857142857142857</v>
      </c>
      <c r="AL1029" s="91">
        <v>0</v>
      </c>
      <c r="AM1029" s="91">
        <v>0.14285714285714285</v>
      </c>
      <c r="AN1029" s="91">
        <v>0</v>
      </c>
      <c r="AO1029" s="91">
        <v>0.14285714285714285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109.71428571428571</v>
      </c>
      <c r="D1030" s="154">
        <v>0.42857142857142855</v>
      </c>
      <c r="E1030" s="91">
        <v>102.57142857142857</v>
      </c>
      <c r="F1030" s="91">
        <v>0.5714285714285714</v>
      </c>
      <c r="G1030" s="91">
        <v>5.5714285714285712</v>
      </c>
      <c r="H1030" s="91">
        <v>0.14285714285714285</v>
      </c>
      <c r="I1030" s="91">
        <v>0.2857142857142857</v>
      </c>
      <c r="J1030" s="91">
        <v>0</v>
      </c>
      <c r="K1030" s="91">
        <v>0</v>
      </c>
      <c r="L1030" s="91">
        <v>0</v>
      </c>
      <c r="M1030" s="91">
        <v>0.14285714285714285</v>
      </c>
      <c r="N1030" s="91">
        <v>0</v>
      </c>
      <c r="O1030" s="194">
        <v>0</v>
      </c>
      <c r="P1030" s="6"/>
      <c r="Q1030" s="71">
        <v>133.14285714285714</v>
      </c>
      <c r="R1030" s="154">
        <v>1.5714285714285714</v>
      </c>
      <c r="S1030" s="91">
        <v>122.85714285714286</v>
      </c>
      <c r="T1030" s="91">
        <v>0.42857142857142855</v>
      </c>
      <c r="U1030" s="91">
        <v>7.8571428571428568</v>
      </c>
      <c r="V1030" s="91">
        <v>0</v>
      </c>
      <c r="W1030" s="91">
        <v>0.2857142857142857</v>
      </c>
      <c r="X1030" s="91">
        <v>0</v>
      </c>
      <c r="Y1030" s="91">
        <v>0</v>
      </c>
      <c r="Z1030" s="91">
        <v>0</v>
      </c>
      <c r="AA1030" s="91">
        <v>0.14285714285714285</v>
      </c>
      <c r="AB1030" s="91">
        <v>0</v>
      </c>
      <c r="AC1030" s="194">
        <v>0</v>
      </c>
      <c r="AD1030" s="6"/>
      <c r="AE1030" s="71">
        <v>242.85714285714283</v>
      </c>
      <c r="AF1030" s="154">
        <v>2</v>
      </c>
      <c r="AG1030" s="91">
        <v>225.42857142857142</v>
      </c>
      <c r="AH1030" s="91">
        <v>1</v>
      </c>
      <c r="AI1030" s="91">
        <v>13.428571428571429</v>
      </c>
      <c r="AJ1030" s="91">
        <v>0.14285714285714285</v>
      </c>
      <c r="AK1030" s="91">
        <v>0.5714285714285714</v>
      </c>
      <c r="AL1030" s="91">
        <v>0</v>
      </c>
      <c r="AM1030" s="91">
        <v>0</v>
      </c>
      <c r="AN1030" s="91">
        <v>0</v>
      </c>
      <c r="AO1030" s="91">
        <v>0.2857142857142857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109.57142857142857</v>
      </c>
      <c r="D1031" s="154">
        <v>0.5714285714285714</v>
      </c>
      <c r="E1031" s="91">
        <v>102.28571428571429</v>
      </c>
      <c r="F1031" s="91">
        <v>0.14285714285714285</v>
      </c>
      <c r="G1031" s="91">
        <v>6.4285714285714288</v>
      </c>
      <c r="H1031" s="91">
        <v>0</v>
      </c>
      <c r="I1031" s="91">
        <v>0</v>
      </c>
      <c r="J1031" s="91">
        <v>0</v>
      </c>
      <c r="K1031" s="91">
        <v>0.14285714285714285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141.85714285714286</v>
      </c>
      <c r="R1031" s="154">
        <v>1.5714285714285714</v>
      </c>
      <c r="S1031" s="91">
        <v>132.85714285714286</v>
      </c>
      <c r="T1031" s="91">
        <v>0.42857142857142855</v>
      </c>
      <c r="U1031" s="91">
        <v>5.7142857142857144</v>
      </c>
      <c r="V1031" s="91">
        <v>0.14285714285714285</v>
      </c>
      <c r="W1031" s="91">
        <v>0.5714285714285714</v>
      </c>
      <c r="X1031" s="91">
        <v>0.14285714285714285</v>
      </c>
      <c r="Y1031" s="91">
        <v>0</v>
      </c>
      <c r="Z1031" s="91">
        <v>0.2857142857142857</v>
      </c>
      <c r="AA1031" s="91">
        <v>0.14285714285714285</v>
      </c>
      <c r="AB1031" s="91">
        <v>0</v>
      </c>
      <c r="AC1031" s="194">
        <v>0</v>
      </c>
      <c r="AD1031" s="6"/>
      <c r="AE1031" s="71">
        <v>251.42857142857142</v>
      </c>
      <c r="AF1031" s="154">
        <v>2.1428571428571428</v>
      </c>
      <c r="AG1031" s="91">
        <v>235.14285714285714</v>
      </c>
      <c r="AH1031" s="91">
        <v>0.5714285714285714</v>
      </c>
      <c r="AI1031" s="91">
        <v>12.142857142857142</v>
      </c>
      <c r="AJ1031" s="91">
        <v>0.14285714285714285</v>
      </c>
      <c r="AK1031" s="91">
        <v>0.5714285714285714</v>
      </c>
      <c r="AL1031" s="91">
        <v>0.14285714285714285</v>
      </c>
      <c r="AM1031" s="91">
        <v>0.14285714285714285</v>
      </c>
      <c r="AN1031" s="91">
        <v>0.2857142857142857</v>
      </c>
      <c r="AO1031" s="91">
        <v>0.14285714285714285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105.28571428571428</v>
      </c>
      <c r="D1032" s="154">
        <v>1.1428571428571428</v>
      </c>
      <c r="E1032" s="91">
        <v>100</v>
      </c>
      <c r="F1032" s="91">
        <v>0.2857142857142857</v>
      </c>
      <c r="G1032" s="91">
        <v>3.4285714285714284</v>
      </c>
      <c r="H1032" s="91">
        <v>0.14285714285714285</v>
      </c>
      <c r="I1032" s="91">
        <v>0.14285714285714285</v>
      </c>
      <c r="J1032" s="91">
        <v>0.14285714285714285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142.57142857142856</v>
      </c>
      <c r="R1032" s="154">
        <v>1.5714285714285714</v>
      </c>
      <c r="S1032" s="91">
        <v>133.85714285714286</v>
      </c>
      <c r="T1032" s="91">
        <v>1</v>
      </c>
      <c r="U1032" s="91">
        <v>5.1428571428571432</v>
      </c>
      <c r="V1032" s="91">
        <v>0.42857142857142855</v>
      </c>
      <c r="W1032" s="91">
        <v>0.42857142857142855</v>
      </c>
      <c r="X1032" s="91">
        <v>0</v>
      </c>
      <c r="Y1032" s="91">
        <v>0</v>
      </c>
      <c r="Z1032" s="91">
        <v>0</v>
      </c>
      <c r="AA1032" s="91">
        <v>0.14285714285714285</v>
      </c>
      <c r="AB1032" s="91">
        <v>0</v>
      </c>
      <c r="AC1032" s="194">
        <v>0</v>
      </c>
      <c r="AD1032" s="6"/>
      <c r="AE1032" s="71">
        <v>247.85714285714289</v>
      </c>
      <c r="AF1032" s="154">
        <v>2.7142857142857144</v>
      </c>
      <c r="AG1032" s="91">
        <v>233.85714285714286</v>
      </c>
      <c r="AH1032" s="91">
        <v>1.2857142857142858</v>
      </c>
      <c r="AI1032" s="91">
        <v>8.5714285714285712</v>
      </c>
      <c r="AJ1032" s="91">
        <v>0.5714285714285714</v>
      </c>
      <c r="AK1032" s="91">
        <v>0.5714285714285714</v>
      </c>
      <c r="AL1032" s="91">
        <v>0.14285714285714285</v>
      </c>
      <c r="AM1032" s="91">
        <v>0</v>
      </c>
      <c r="AN1032" s="91">
        <v>0</v>
      </c>
      <c r="AO1032" s="91">
        <v>0.14285714285714285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113.57142857142857</v>
      </c>
      <c r="D1033" s="154">
        <v>1.1428571428571428</v>
      </c>
      <c r="E1033" s="91">
        <v>109.28571428571429</v>
      </c>
      <c r="F1033" s="91">
        <v>0.14285714285714285</v>
      </c>
      <c r="G1033" s="91">
        <v>3</v>
      </c>
      <c r="H1033" s="91">
        <v>0</v>
      </c>
      <c r="I1033" s="91">
        <v>0</v>
      </c>
      <c r="J1033" s="91">
        <v>0</v>
      </c>
      <c r="K1033" s="91">
        <v>0</v>
      </c>
      <c r="L1033" s="91">
        <v>0</v>
      </c>
      <c r="M1033" s="91">
        <v>0</v>
      </c>
      <c r="N1033" s="91">
        <v>0</v>
      </c>
      <c r="O1033" s="194">
        <v>0</v>
      </c>
      <c r="P1033" s="6"/>
      <c r="Q1033" s="71">
        <v>137.42857142857142</v>
      </c>
      <c r="R1033" s="154">
        <v>1</v>
      </c>
      <c r="S1033" s="91">
        <v>129.71428571428572</v>
      </c>
      <c r="T1033" s="91">
        <v>0.8571428571428571</v>
      </c>
      <c r="U1033" s="91">
        <v>5.4285714285714288</v>
      </c>
      <c r="V1033" s="91">
        <v>0</v>
      </c>
      <c r="W1033" s="91">
        <v>0.14285714285714285</v>
      </c>
      <c r="X1033" s="91">
        <v>0</v>
      </c>
      <c r="Y1033" s="91">
        <v>0</v>
      </c>
      <c r="Z1033" s="91">
        <v>0</v>
      </c>
      <c r="AA1033" s="91">
        <v>0.2857142857142857</v>
      </c>
      <c r="AB1033" s="91">
        <v>0</v>
      </c>
      <c r="AC1033" s="194">
        <v>0</v>
      </c>
      <c r="AD1033" s="6"/>
      <c r="AE1033" s="71">
        <v>250.99999999999997</v>
      </c>
      <c r="AF1033" s="154">
        <v>2.1428571428571428</v>
      </c>
      <c r="AG1033" s="91">
        <v>239</v>
      </c>
      <c r="AH1033" s="91">
        <v>1</v>
      </c>
      <c r="AI1033" s="91">
        <v>8.4285714285714288</v>
      </c>
      <c r="AJ1033" s="91">
        <v>0</v>
      </c>
      <c r="AK1033" s="91">
        <v>0.14285714285714285</v>
      </c>
      <c r="AL1033" s="91">
        <v>0</v>
      </c>
      <c r="AM1033" s="91">
        <v>0</v>
      </c>
      <c r="AN1033" s="91">
        <v>0</v>
      </c>
      <c r="AO1033" s="91">
        <v>0.2857142857142857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101.14285714285715</v>
      </c>
      <c r="D1034" s="154">
        <v>0.2857142857142857</v>
      </c>
      <c r="E1034" s="91">
        <v>97</v>
      </c>
      <c r="F1034" s="91">
        <v>1</v>
      </c>
      <c r="G1034" s="91">
        <v>2.4285714285714284</v>
      </c>
      <c r="H1034" s="91">
        <v>0</v>
      </c>
      <c r="I1034" s="91">
        <v>0.2857142857142857</v>
      </c>
      <c r="J1034" s="91">
        <v>0</v>
      </c>
      <c r="K1034" s="91">
        <v>0</v>
      </c>
      <c r="L1034" s="91">
        <v>0</v>
      </c>
      <c r="M1034" s="91">
        <v>0.14285714285714285</v>
      </c>
      <c r="N1034" s="91">
        <v>0</v>
      </c>
      <c r="O1034" s="194">
        <v>0</v>
      </c>
      <c r="P1034" s="6"/>
      <c r="Q1034" s="71">
        <v>148</v>
      </c>
      <c r="R1034" s="154">
        <v>2.7142857142857144</v>
      </c>
      <c r="S1034" s="91">
        <v>139</v>
      </c>
      <c r="T1034" s="91">
        <v>1.1428571428571428</v>
      </c>
      <c r="U1034" s="91">
        <v>4.2857142857142856</v>
      </c>
      <c r="V1034" s="91">
        <v>0.14285714285714285</v>
      </c>
      <c r="W1034" s="91">
        <v>0.5714285714285714</v>
      </c>
      <c r="X1034" s="91">
        <v>0</v>
      </c>
      <c r="Y1034" s="91">
        <v>0.14285714285714285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249.14285714285714</v>
      </c>
      <c r="AF1034" s="154">
        <v>3</v>
      </c>
      <c r="AG1034" s="91">
        <v>236</v>
      </c>
      <c r="AH1034" s="91">
        <v>2.1428571428571428</v>
      </c>
      <c r="AI1034" s="91">
        <v>6.7142857142857144</v>
      </c>
      <c r="AJ1034" s="91">
        <v>0.14285714285714285</v>
      </c>
      <c r="AK1034" s="91">
        <v>0.8571428571428571</v>
      </c>
      <c r="AL1034" s="91">
        <v>0</v>
      </c>
      <c r="AM1034" s="91">
        <v>0.14285714285714285</v>
      </c>
      <c r="AN1034" s="91">
        <v>0</v>
      </c>
      <c r="AO1034" s="91">
        <v>0.14285714285714285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106</v>
      </c>
      <c r="D1035" s="154">
        <v>1.2857142857142858</v>
      </c>
      <c r="E1035" s="91">
        <v>101</v>
      </c>
      <c r="F1035" s="91">
        <v>0.14285714285714285</v>
      </c>
      <c r="G1035" s="91">
        <v>3.4285714285714284</v>
      </c>
      <c r="H1035" s="91">
        <v>0</v>
      </c>
      <c r="I1035" s="91">
        <v>0.14285714285714285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128.14285714285714</v>
      </c>
      <c r="R1035" s="154">
        <v>1.5714285714285714</v>
      </c>
      <c r="S1035" s="91">
        <v>120.85714285714286</v>
      </c>
      <c r="T1035" s="91">
        <v>0.5714285714285714</v>
      </c>
      <c r="U1035" s="91">
        <v>4.2857142857142856</v>
      </c>
      <c r="V1035" s="91">
        <v>0.42857142857142855</v>
      </c>
      <c r="W1035" s="91">
        <v>0.2857142857142857</v>
      </c>
      <c r="X1035" s="91">
        <v>0</v>
      </c>
      <c r="Y1035" s="91">
        <v>0</v>
      </c>
      <c r="Z1035" s="91">
        <v>0.14285714285714285</v>
      </c>
      <c r="AA1035" s="91">
        <v>0</v>
      </c>
      <c r="AB1035" s="91">
        <v>0</v>
      </c>
      <c r="AC1035" s="194">
        <v>0</v>
      </c>
      <c r="AD1035" s="6"/>
      <c r="AE1035" s="71">
        <v>234.14285714285714</v>
      </c>
      <c r="AF1035" s="154">
        <v>2.8571428571428572</v>
      </c>
      <c r="AG1035" s="91">
        <v>221.85714285714286</v>
      </c>
      <c r="AH1035" s="91">
        <v>0.7142857142857143</v>
      </c>
      <c r="AI1035" s="91">
        <v>7.7142857142857144</v>
      </c>
      <c r="AJ1035" s="91">
        <v>0.42857142857142855</v>
      </c>
      <c r="AK1035" s="91">
        <v>0.42857142857142855</v>
      </c>
      <c r="AL1035" s="91">
        <v>0</v>
      </c>
      <c r="AM1035" s="91">
        <v>0</v>
      </c>
      <c r="AN1035" s="91">
        <v>0.14285714285714285</v>
      </c>
      <c r="AO1035" s="91">
        <v>0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105.71428571428569</v>
      </c>
      <c r="D1036" s="154">
        <v>1.7142857142857142</v>
      </c>
      <c r="E1036" s="91">
        <v>100.14285714285714</v>
      </c>
      <c r="F1036" s="91">
        <v>0.5714285714285714</v>
      </c>
      <c r="G1036" s="91">
        <v>3</v>
      </c>
      <c r="H1036" s="91">
        <v>0.14285714285714285</v>
      </c>
      <c r="I1036" s="91">
        <v>0.14285714285714285</v>
      </c>
      <c r="J1036" s="91">
        <v>0</v>
      </c>
      <c r="K1036" s="91">
        <v>0</v>
      </c>
      <c r="L1036" s="91">
        <v>0</v>
      </c>
      <c r="M1036" s="91">
        <v>0</v>
      </c>
      <c r="N1036" s="91">
        <v>0</v>
      </c>
      <c r="O1036" s="194">
        <v>0</v>
      </c>
      <c r="P1036" s="6"/>
      <c r="Q1036" s="71">
        <v>125.14285714285714</v>
      </c>
      <c r="R1036" s="154">
        <v>1</v>
      </c>
      <c r="S1036" s="91">
        <v>118.57142857142857</v>
      </c>
      <c r="T1036" s="91">
        <v>0.2857142857142857</v>
      </c>
      <c r="U1036" s="91">
        <v>3.8571428571428572</v>
      </c>
      <c r="V1036" s="91">
        <v>0.5714285714285714</v>
      </c>
      <c r="W1036" s="91">
        <v>0.5714285714285714</v>
      </c>
      <c r="X1036" s="91">
        <v>0</v>
      </c>
      <c r="Y1036" s="91">
        <v>0</v>
      </c>
      <c r="Z1036" s="91">
        <v>0.14285714285714285</v>
      </c>
      <c r="AA1036" s="91">
        <v>0.14285714285714285</v>
      </c>
      <c r="AB1036" s="91">
        <v>0</v>
      </c>
      <c r="AC1036" s="194">
        <v>0</v>
      </c>
      <c r="AD1036" s="6"/>
      <c r="AE1036" s="71">
        <v>230.85714285714289</v>
      </c>
      <c r="AF1036" s="154">
        <v>2.7142857142857144</v>
      </c>
      <c r="AG1036" s="91">
        <v>218.71428571428572</v>
      </c>
      <c r="AH1036" s="91">
        <v>0.8571428571428571</v>
      </c>
      <c r="AI1036" s="91">
        <v>6.8571428571428568</v>
      </c>
      <c r="AJ1036" s="91">
        <v>0.7142857142857143</v>
      </c>
      <c r="AK1036" s="91">
        <v>0.7142857142857143</v>
      </c>
      <c r="AL1036" s="91">
        <v>0</v>
      </c>
      <c r="AM1036" s="91">
        <v>0</v>
      </c>
      <c r="AN1036" s="91">
        <v>0.14285714285714285</v>
      </c>
      <c r="AO1036" s="91">
        <v>0.14285714285714285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113.71428571428571</v>
      </c>
      <c r="D1037" s="154">
        <v>1.8571428571428572</v>
      </c>
      <c r="E1037" s="91">
        <v>107.71428571428571</v>
      </c>
      <c r="F1037" s="91">
        <v>0.2857142857142857</v>
      </c>
      <c r="G1037" s="91">
        <v>3.4285714285714284</v>
      </c>
      <c r="H1037" s="91">
        <v>0.14285714285714285</v>
      </c>
      <c r="I1037" s="91">
        <v>0.14285714285714285</v>
      </c>
      <c r="J1037" s="91">
        <v>0.14285714285714285</v>
      </c>
      <c r="K1037" s="91">
        <v>0</v>
      </c>
      <c r="L1037" s="91">
        <v>0</v>
      </c>
      <c r="M1037" s="91">
        <v>0</v>
      </c>
      <c r="N1037" s="91">
        <v>0</v>
      </c>
      <c r="O1037" s="194">
        <v>0</v>
      </c>
      <c r="P1037" s="6"/>
      <c r="Q1037" s="71">
        <v>118.28571428571429</v>
      </c>
      <c r="R1037" s="154">
        <v>1.8571428571428572</v>
      </c>
      <c r="S1037" s="91">
        <v>110.57142857142857</v>
      </c>
      <c r="T1037" s="91">
        <v>0.42857142857142855</v>
      </c>
      <c r="U1037" s="91">
        <v>4.4285714285714288</v>
      </c>
      <c r="V1037" s="91">
        <v>0.42857142857142855</v>
      </c>
      <c r="W1037" s="91">
        <v>0.42857142857142855</v>
      </c>
      <c r="X1037" s="91">
        <v>0</v>
      </c>
      <c r="Y1037" s="91">
        <v>0</v>
      </c>
      <c r="Z1037" s="91">
        <v>0.14285714285714285</v>
      </c>
      <c r="AA1037" s="91">
        <v>0</v>
      </c>
      <c r="AB1037" s="91">
        <v>0</v>
      </c>
      <c r="AC1037" s="194">
        <v>0</v>
      </c>
      <c r="AD1037" s="6"/>
      <c r="AE1037" s="71">
        <v>232.00000000000003</v>
      </c>
      <c r="AF1037" s="154">
        <v>3.7142857142857144</v>
      </c>
      <c r="AG1037" s="91">
        <v>218.28571428571428</v>
      </c>
      <c r="AH1037" s="91">
        <v>0.7142857142857143</v>
      </c>
      <c r="AI1037" s="91">
        <v>7.8571428571428568</v>
      </c>
      <c r="AJ1037" s="91">
        <v>0.5714285714285714</v>
      </c>
      <c r="AK1037" s="91">
        <v>0.5714285714285714</v>
      </c>
      <c r="AL1037" s="91">
        <v>0.14285714285714285</v>
      </c>
      <c r="AM1037" s="91">
        <v>0</v>
      </c>
      <c r="AN1037" s="91">
        <v>0.14285714285714285</v>
      </c>
      <c r="AO1037" s="91">
        <v>0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109.14285714285712</v>
      </c>
      <c r="D1038" s="154">
        <v>1.4285714285714286</v>
      </c>
      <c r="E1038" s="91">
        <v>103.71428571428571</v>
      </c>
      <c r="F1038" s="91">
        <v>0.14285714285714285</v>
      </c>
      <c r="G1038" s="91">
        <v>3.5714285714285716</v>
      </c>
      <c r="H1038" s="91">
        <v>0</v>
      </c>
      <c r="I1038" s="91">
        <v>0.14285714285714285</v>
      </c>
      <c r="J1038" s="91">
        <v>0.14285714285714285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108.00000000000001</v>
      </c>
      <c r="R1038" s="154">
        <v>3</v>
      </c>
      <c r="S1038" s="91">
        <v>99.571428571428569</v>
      </c>
      <c r="T1038" s="91">
        <v>0.2857142857142857</v>
      </c>
      <c r="U1038" s="91">
        <v>4</v>
      </c>
      <c r="V1038" s="91">
        <v>0.2857142857142857</v>
      </c>
      <c r="W1038" s="91">
        <v>0.8571428571428571</v>
      </c>
      <c r="X1038" s="91">
        <v>0</v>
      </c>
      <c r="Y1038" s="91">
        <v>0</v>
      </c>
      <c r="Z1038" s="91">
        <v>0</v>
      </c>
      <c r="AA1038" s="91">
        <v>0</v>
      </c>
      <c r="AB1038" s="91">
        <v>0</v>
      </c>
      <c r="AC1038" s="194">
        <v>0</v>
      </c>
      <c r="AD1038" s="6"/>
      <c r="AE1038" s="71">
        <v>217.14285714285711</v>
      </c>
      <c r="AF1038" s="154">
        <v>4.4285714285714288</v>
      </c>
      <c r="AG1038" s="91">
        <v>203.28571428571428</v>
      </c>
      <c r="AH1038" s="91">
        <v>0.42857142857142855</v>
      </c>
      <c r="AI1038" s="91">
        <v>7.5714285714285712</v>
      </c>
      <c r="AJ1038" s="91">
        <v>0.2857142857142857</v>
      </c>
      <c r="AK1038" s="91">
        <v>1</v>
      </c>
      <c r="AL1038" s="91">
        <v>0.14285714285714285</v>
      </c>
      <c r="AM1038" s="91">
        <v>0</v>
      </c>
      <c r="AN1038" s="91">
        <v>0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103.14285714285714</v>
      </c>
      <c r="D1039" s="154">
        <v>1.7142857142857142</v>
      </c>
      <c r="E1039" s="91">
        <v>97.285714285714292</v>
      </c>
      <c r="F1039" s="91">
        <v>0.42857142857142855</v>
      </c>
      <c r="G1039" s="91">
        <v>3.1428571428571428</v>
      </c>
      <c r="H1039" s="91">
        <v>0</v>
      </c>
      <c r="I1039" s="91">
        <v>0</v>
      </c>
      <c r="J1039" s="91">
        <v>0</v>
      </c>
      <c r="K1039" s="91">
        <v>0.42857142857142855</v>
      </c>
      <c r="L1039" s="91">
        <v>0.14285714285714285</v>
      </c>
      <c r="M1039" s="91">
        <v>0</v>
      </c>
      <c r="N1039" s="91">
        <v>0</v>
      </c>
      <c r="O1039" s="194">
        <v>0</v>
      </c>
      <c r="P1039" s="6"/>
      <c r="Q1039" s="71">
        <v>106</v>
      </c>
      <c r="R1039" s="154">
        <v>2</v>
      </c>
      <c r="S1039" s="91">
        <v>99.142857142857139</v>
      </c>
      <c r="T1039" s="91">
        <v>0.42857142857142855</v>
      </c>
      <c r="U1039" s="91">
        <v>3.8571428571428572</v>
      </c>
      <c r="V1039" s="91">
        <v>0.14285714285714285</v>
      </c>
      <c r="W1039" s="91">
        <v>0.42857142857142855</v>
      </c>
      <c r="X1039" s="91">
        <v>0</v>
      </c>
      <c r="Y1039" s="91">
        <v>0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209.14285714285711</v>
      </c>
      <c r="AF1039" s="154">
        <v>3.7142857142857144</v>
      </c>
      <c r="AG1039" s="91">
        <v>196.42857142857142</v>
      </c>
      <c r="AH1039" s="91">
        <v>0.8571428571428571</v>
      </c>
      <c r="AI1039" s="91">
        <v>7</v>
      </c>
      <c r="AJ1039" s="91">
        <v>0.14285714285714285</v>
      </c>
      <c r="AK1039" s="91">
        <v>0.42857142857142855</v>
      </c>
      <c r="AL1039" s="91">
        <v>0</v>
      </c>
      <c r="AM1039" s="91">
        <v>0.42857142857142855</v>
      </c>
      <c r="AN1039" s="91">
        <v>0.14285714285714285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109.28571428571428</v>
      </c>
      <c r="D1040" s="154">
        <v>1.4285714285714286</v>
      </c>
      <c r="E1040" s="91">
        <v>104.14285714285714</v>
      </c>
      <c r="F1040" s="91">
        <v>0</v>
      </c>
      <c r="G1040" s="91">
        <v>3.5714285714285716</v>
      </c>
      <c r="H1040" s="91">
        <v>0</v>
      </c>
      <c r="I1040" s="91">
        <v>0</v>
      </c>
      <c r="J1040" s="91">
        <v>0</v>
      </c>
      <c r="K1040" s="91">
        <v>0</v>
      </c>
      <c r="L1040" s="91">
        <v>0.14285714285714285</v>
      </c>
      <c r="M1040" s="91">
        <v>0</v>
      </c>
      <c r="N1040" s="91">
        <v>0</v>
      </c>
      <c r="O1040" s="194">
        <v>0</v>
      </c>
      <c r="P1040" s="6"/>
      <c r="Q1040" s="71">
        <v>97.571428571428569</v>
      </c>
      <c r="R1040" s="154">
        <v>2.2857142857142856</v>
      </c>
      <c r="S1040" s="91">
        <v>90.714285714285708</v>
      </c>
      <c r="T1040" s="91">
        <v>0.5714285714285714</v>
      </c>
      <c r="U1040" s="91">
        <v>3.1428571428571428</v>
      </c>
      <c r="V1040" s="91">
        <v>0.2857142857142857</v>
      </c>
      <c r="W1040" s="91">
        <v>0.2857142857142857</v>
      </c>
      <c r="X1040" s="91">
        <v>0</v>
      </c>
      <c r="Y1040" s="91">
        <v>0</v>
      </c>
      <c r="Z1040" s="91">
        <v>0</v>
      </c>
      <c r="AA1040" s="91">
        <v>0.14285714285714285</v>
      </c>
      <c r="AB1040" s="91">
        <v>0.14285714285714285</v>
      </c>
      <c r="AC1040" s="194">
        <v>0</v>
      </c>
      <c r="AD1040" s="6"/>
      <c r="AE1040" s="71">
        <v>206.85714285714286</v>
      </c>
      <c r="AF1040" s="154">
        <v>3.7142857142857144</v>
      </c>
      <c r="AG1040" s="91">
        <v>194.85714285714286</v>
      </c>
      <c r="AH1040" s="91">
        <v>0.5714285714285714</v>
      </c>
      <c r="AI1040" s="91">
        <v>6.7142857142857144</v>
      </c>
      <c r="AJ1040" s="91">
        <v>0.2857142857142857</v>
      </c>
      <c r="AK1040" s="91">
        <v>0.2857142857142857</v>
      </c>
      <c r="AL1040" s="91">
        <v>0</v>
      </c>
      <c r="AM1040" s="91">
        <v>0</v>
      </c>
      <c r="AN1040" s="91">
        <v>0.14285714285714285</v>
      </c>
      <c r="AO1040" s="91">
        <v>0.14285714285714285</v>
      </c>
      <c r="AP1040" s="91">
        <v>0.14285714285714285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101.71428571428571</v>
      </c>
      <c r="D1041" s="154">
        <v>0.8571428571428571</v>
      </c>
      <c r="E1041" s="91">
        <v>96.142857142857139</v>
      </c>
      <c r="F1041" s="91">
        <v>0.2857142857142857</v>
      </c>
      <c r="G1041" s="91">
        <v>3.5714285714285716</v>
      </c>
      <c r="H1041" s="91">
        <v>0.42857142857142855</v>
      </c>
      <c r="I1041" s="91">
        <v>0.14285714285714285</v>
      </c>
      <c r="J1041" s="91">
        <v>0</v>
      </c>
      <c r="K1041" s="91">
        <v>0.14285714285714285</v>
      </c>
      <c r="L1041" s="91">
        <v>0.14285714285714285</v>
      </c>
      <c r="M1041" s="91">
        <v>0</v>
      </c>
      <c r="N1041" s="91">
        <v>0</v>
      </c>
      <c r="O1041" s="194">
        <v>0</v>
      </c>
      <c r="P1041" s="6"/>
      <c r="Q1041" s="71">
        <v>98.714285714285708</v>
      </c>
      <c r="R1041" s="154">
        <v>2.2857142857142856</v>
      </c>
      <c r="S1041" s="91">
        <v>93</v>
      </c>
      <c r="T1041" s="91">
        <v>0.2857142857142857</v>
      </c>
      <c r="U1041" s="91">
        <v>2.5714285714285716</v>
      </c>
      <c r="V1041" s="91">
        <v>0.14285714285714285</v>
      </c>
      <c r="W1041" s="91">
        <v>0.14285714285714285</v>
      </c>
      <c r="X1041" s="91">
        <v>0</v>
      </c>
      <c r="Y1041" s="91">
        <v>0.14285714285714285</v>
      </c>
      <c r="Z1041" s="91">
        <v>0</v>
      </c>
      <c r="AA1041" s="91">
        <v>0.14285714285714285</v>
      </c>
      <c r="AB1041" s="91">
        <v>0</v>
      </c>
      <c r="AC1041" s="194">
        <v>0</v>
      </c>
      <c r="AD1041" s="6"/>
      <c r="AE1041" s="71">
        <v>200.42857142857142</v>
      </c>
      <c r="AF1041" s="154">
        <v>3.1428571428571428</v>
      </c>
      <c r="AG1041" s="91">
        <v>189.14285714285714</v>
      </c>
      <c r="AH1041" s="91">
        <v>0.5714285714285714</v>
      </c>
      <c r="AI1041" s="91">
        <v>6.1428571428571432</v>
      </c>
      <c r="AJ1041" s="91">
        <v>0.5714285714285714</v>
      </c>
      <c r="AK1041" s="91">
        <v>0.2857142857142857</v>
      </c>
      <c r="AL1041" s="91">
        <v>0</v>
      </c>
      <c r="AM1041" s="91">
        <v>0.2857142857142857</v>
      </c>
      <c r="AN1041" s="91">
        <v>0.14285714285714285</v>
      </c>
      <c r="AO1041" s="91">
        <v>0.14285714285714285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87.285714285714292</v>
      </c>
      <c r="D1042" s="154">
        <v>1.7142857142857142</v>
      </c>
      <c r="E1042" s="91">
        <v>82.857142857142861</v>
      </c>
      <c r="F1042" s="91">
        <v>0</v>
      </c>
      <c r="G1042" s="91">
        <v>2.4285714285714284</v>
      </c>
      <c r="H1042" s="91">
        <v>0.2857142857142857</v>
      </c>
      <c r="I1042" s="91">
        <v>0</v>
      </c>
      <c r="J1042" s="91">
        <v>0</v>
      </c>
      <c r="K1042" s="91">
        <v>0</v>
      </c>
      <c r="L1042" s="91">
        <v>0</v>
      </c>
      <c r="M1042" s="91">
        <v>0</v>
      </c>
      <c r="N1042" s="91">
        <v>0</v>
      </c>
      <c r="O1042" s="194">
        <v>0</v>
      </c>
      <c r="P1042" s="6"/>
      <c r="Q1042" s="71">
        <v>92.428571428571416</v>
      </c>
      <c r="R1042" s="154">
        <v>1.8571428571428572</v>
      </c>
      <c r="S1042" s="91">
        <v>87.142857142857139</v>
      </c>
      <c r="T1042" s="91">
        <v>0.14285714285714285</v>
      </c>
      <c r="U1042" s="91">
        <v>2.5714285714285716</v>
      </c>
      <c r="V1042" s="91">
        <v>0.42857142857142855</v>
      </c>
      <c r="W1042" s="91">
        <v>0.14285714285714285</v>
      </c>
      <c r="X1042" s="91">
        <v>0</v>
      </c>
      <c r="Y1042" s="91">
        <v>0</v>
      </c>
      <c r="Z1042" s="91">
        <v>0.14285714285714285</v>
      </c>
      <c r="AA1042" s="91">
        <v>0</v>
      </c>
      <c r="AB1042" s="91">
        <v>0</v>
      </c>
      <c r="AC1042" s="194">
        <v>0</v>
      </c>
      <c r="AD1042" s="6"/>
      <c r="AE1042" s="71">
        <v>179.71428571428572</v>
      </c>
      <c r="AF1042" s="154">
        <v>3.5714285714285716</v>
      </c>
      <c r="AG1042" s="91">
        <v>170</v>
      </c>
      <c r="AH1042" s="91">
        <v>0.14285714285714285</v>
      </c>
      <c r="AI1042" s="91">
        <v>5</v>
      </c>
      <c r="AJ1042" s="91">
        <v>0.7142857142857143</v>
      </c>
      <c r="AK1042" s="91">
        <v>0.14285714285714285</v>
      </c>
      <c r="AL1042" s="91">
        <v>0</v>
      </c>
      <c r="AM1042" s="91">
        <v>0</v>
      </c>
      <c r="AN1042" s="91">
        <v>0.14285714285714285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80.571428571428555</v>
      </c>
      <c r="D1043" s="154">
        <v>1</v>
      </c>
      <c r="E1043" s="91">
        <v>76.142857142857139</v>
      </c>
      <c r="F1043" s="91">
        <v>0.14285714285714285</v>
      </c>
      <c r="G1043" s="91">
        <v>3.1428571428571428</v>
      </c>
      <c r="H1043" s="91">
        <v>0.14285714285714285</v>
      </c>
      <c r="I1043" s="91">
        <v>0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90.857142857142861</v>
      </c>
      <c r="R1043" s="154">
        <v>0.5714285714285714</v>
      </c>
      <c r="S1043" s="91">
        <v>86.285714285714292</v>
      </c>
      <c r="T1043" s="91">
        <v>0.2857142857142857</v>
      </c>
      <c r="U1043" s="91">
        <v>3</v>
      </c>
      <c r="V1043" s="91">
        <v>0.14285714285714285</v>
      </c>
      <c r="W1043" s="91">
        <v>0.42857142857142855</v>
      </c>
      <c r="X1043" s="91">
        <v>0</v>
      </c>
      <c r="Y1043" s="91">
        <v>0</v>
      </c>
      <c r="Z1043" s="91">
        <v>0</v>
      </c>
      <c r="AA1043" s="91">
        <v>0.14285714285714285</v>
      </c>
      <c r="AB1043" s="91">
        <v>0</v>
      </c>
      <c r="AC1043" s="194">
        <v>0</v>
      </c>
      <c r="AD1043" s="6"/>
      <c r="AE1043" s="71">
        <v>171.42857142857139</v>
      </c>
      <c r="AF1043" s="154">
        <v>1.5714285714285714</v>
      </c>
      <c r="AG1043" s="91">
        <v>162.42857142857142</v>
      </c>
      <c r="AH1043" s="91">
        <v>0.42857142857142855</v>
      </c>
      <c r="AI1043" s="91">
        <v>6.1428571428571432</v>
      </c>
      <c r="AJ1043" s="91">
        <v>0.2857142857142857</v>
      </c>
      <c r="AK1043" s="91">
        <v>0.42857142857142855</v>
      </c>
      <c r="AL1043" s="91">
        <v>0</v>
      </c>
      <c r="AM1043" s="91">
        <v>0</v>
      </c>
      <c r="AN1043" s="91">
        <v>0</v>
      </c>
      <c r="AO1043" s="91">
        <v>0.14285714285714285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75.571428571428569</v>
      </c>
      <c r="D1044" s="154">
        <v>1.5714285714285714</v>
      </c>
      <c r="E1044" s="91">
        <v>71.714285714285708</v>
      </c>
      <c r="F1044" s="91">
        <v>0.2857142857142857</v>
      </c>
      <c r="G1044" s="91">
        <v>1.8571428571428572</v>
      </c>
      <c r="H1044" s="91">
        <v>0.14285714285714285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81.000000000000014</v>
      </c>
      <c r="R1044" s="154">
        <v>1.2857142857142858</v>
      </c>
      <c r="S1044" s="91">
        <v>76.285714285714292</v>
      </c>
      <c r="T1044" s="91">
        <v>0.2857142857142857</v>
      </c>
      <c r="U1044" s="91">
        <v>2.7142857142857144</v>
      </c>
      <c r="V1044" s="91">
        <v>0.42857142857142855</v>
      </c>
      <c r="W1044" s="91">
        <v>0</v>
      </c>
      <c r="X1044" s="91">
        <v>0</v>
      </c>
      <c r="Y1044" s="91">
        <v>0</v>
      </c>
      <c r="Z1044" s="91">
        <v>0</v>
      </c>
      <c r="AA1044" s="91">
        <v>0</v>
      </c>
      <c r="AB1044" s="91">
        <v>0</v>
      </c>
      <c r="AC1044" s="194">
        <v>0</v>
      </c>
      <c r="AD1044" s="6"/>
      <c r="AE1044" s="71">
        <v>156.57142857142861</v>
      </c>
      <c r="AF1044" s="154">
        <v>2.8571428571428572</v>
      </c>
      <c r="AG1044" s="91">
        <v>148</v>
      </c>
      <c r="AH1044" s="91">
        <v>0.5714285714285714</v>
      </c>
      <c r="AI1044" s="91">
        <v>4.5714285714285712</v>
      </c>
      <c r="AJ1044" s="91">
        <v>0.5714285714285714</v>
      </c>
      <c r="AK1044" s="91">
        <v>0</v>
      </c>
      <c r="AL1044" s="91">
        <v>0</v>
      </c>
      <c r="AM1044" s="91">
        <v>0</v>
      </c>
      <c r="AN1044" s="91">
        <v>0</v>
      </c>
      <c r="AO1044" s="91">
        <v>0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65.428571428571416</v>
      </c>
      <c r="D1045" s="154">
        <v>0.7142857142857143</v>
      </c>
      <c r="E1045" s="91">
        <v>61.571428571428569</v>
      </c>
      <c r="F1045" s="91">
        <v>0.2857142857142857</v>
      </c>
      <c r="G1045" s="91">
        <v>2.4285714285714284</v>
      </c>
      <c r="H1045" s="91">
        <v>0.14285714285714285</v>
      </c>
      <c r="I1045" s="91">
        <v>0</v>
      </c>
      <c r="J1045" s="91">
        <v>0</v>
      </c>
      <c r="K1045" s="91">
        <v>0.14285714285714285</v>
      </c>
      <c r="L1045" s="91">
        <v>0.14285714285714285</v>
      </c>
      <c r="M1045" s="91">
        <v>0</v>
      </c>
      <c r="N1045" s="91">
        <v>0</v>
      </c>
      <c r="O1045" s="194">
        <v>0</v>
      </c>
      <c r="P1045" s="6"/>
      <c r="Q1045" s="71">
        <v>76.714285714285708</v>
      </c>
      <c r="R1045" s="154">
        <v>0.5714285714285714</v>
      </c>
      <c r="S1045" s="91">
        <v>72.285714285714292</v>
      </c>
      <c r="T1045" s="91">
        <v>0.7142857142857143</v>
      </c>
      <c r="U1045" s="91">
        <v>2.5714285714285716</v>
      </c>
      <c r="V1045" s="91">
        <v>0.42857142857142855</v>
      </c>
      <c r="W1045" s="91">
        <v>0.14285714285714285</v>
      </c>
      <c r="X1045" s="91">
        <v>0</v>
      </c>
      <c r="Y1045" s="91">
        <v>0</v>
      </c>
      <c r="Z1045" s="91">
        <v>0</v>
      </c>
      <c r="AA1045" s="91">
        <v>0</v>
      </c>
      <c r="AB1045" s="91">
        <v>0</v>
      </c>
      <c r="AC1045" s="194">
        <v>0</v>
      </c>
      <c r="AD1045" s="6"/>
      <c r="AE1045" s="71">
        <v>142.14285714285714</v>
      </c>
      <c r="AF1045" s="154">
        <v>1.2857142857142858</v>
      </c>
      <c r="AG1045" s="91">
        <v>133.85714285714286</v>
      </c>
      <c r="AH1045" s="91">
        <v>1</v>
      </c>
      <c r="AI1045" s="91">
        <v>5</v>
      </c>
      <c r="AJ1045" s="91">
        <v>0.5714285714285714</v>
      </c>
      <c r="AK1045" s="91">
        <v>0.14285714285714285</v>
      </c>
      <c r="AL1045" s="91">
        <v>0</v>
      </c>
      <c r="AM1045" s="91">
        <v>0.14285714285714285</v>
      </c>
      <c r="AN1045" s="91">
        <v>0.14285714285714285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69.428571428571416</v>
      </c>
      <c r="D1046" s="154">
        <v>0.14285714285714285</v>
      </c>
      <c r="E1046" s="91">
        <v>66.714285714285708</v>
      </c>
      <c r="F1046" s="91">
        <v>0</v>
      </c>
      <c r="G1046" s="91">
        <v>2.5714285714285716</v>
      </c>
      <c r="H1046" s="91">
        <v>0</v>
      </c>
      <c r="I1046" s="91">
        <v>0</v>
      </c>
      <c r="J1046" s="91">
        <v>0</v>
      </c>
      <c r="K1046" s="91">
        <v>0</v>
      </c>
      <c r="L1046" s="91">
        <v>0</v>
      </c>
      <c r="M1046" s="91">
        <v>0</v>
      </c>
      <c r="N1046" s="91">
        <v>0</v>
      </c>
      <c r="O1046" s="194">
        <v>0</v>
      </c>
      <c r="P1046" s="6"/>
      <c r="Q1046" s="71">
        <v>71.857142857142861</v>
      </c>
      <c r="R1046" s="154">
        <v>1.1428571428571428</v>
      </c>
      <c r="S1046" s="91">
        <v>67.857142857142861</v>
      </c>
      <c r="T1046" s="91">
        <v>0.14285714285714285</v>
      </c>
      <c r="U1046" s="91">
        <v>1.8571428571428572</v>
      </c>
      <c r="V1046" s="91">
        <v>0.42857142857142855</v>
      </c>
      <c r="W1046" s="91">
        <v>0.42857142857142855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141.28571428571425</v>
      </c>
      <c r="AF1046" s="154">
        <v>1.2857142857142858</v>
      </c>
      <c r="AG1046" s="91">
        <v>134.57142857142858</v>
      </c>
      <c r="AH1046" s="91">
        <v>0.14285714285714285</v>
      </c>
      <c r="AI1046" s="91">
        <v>4.4285714285714288</v>
      </c>
      <c r="AJ1046" s="91">
        <v>0.42857142857142855</v>
      </c>
      <c r="AK1046" s="91">
        <v>0.42857142857142855</v>
      </c>
      <c r="AL1046" s="91">
        <v>0</v>
      </c>
      <c r="AM1046" s="91">
        <v>0</v>
      </c>
      <c r="AN1046" s="91">
        <v>0</v>
      </c>
      <c r="AO1046" s="91">
        <v>0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62.428571428571438</v>
      </c>
      <c r="D1047" s="154">
        <v>0.7142857142857143</v>
      </c>
      <c r="E1047" s="91">
        <v>58.285714285714285</v>
      </c>
      <c r="F1047" s="91">
        <v>0.14285714285714285</v>
      </c>
      <c r="G1047" s="91">
        <v>3.1428571428571428</v>
      </c>
      <c r="H1047" s="91">
        <v>0.14285714285714285</v>
      </c>
      <c r="I1047" s="91">
        <v>0</v>
      </c>
      <c r="J1047" s="91">
        <v>0</v>
      </c>
      <c r="K1047" s="91">
        <v>0</v>
      </c>
      <c r="L1047" s="91">
        <v>0</v>
      </c>
      <c r="M1047" s="91">
        <v>0</v>
      </c>
      <c r="N1047" s="91">
        <v>0</v>
      </c>
      <c r="O1047" s="194">
        <v>0</v>
      </c>
      <c r="P1047" s="6"/>
      <c r="Q1047" s="71">
        <v>62.428571428571431</v>
      </c>
      <c r="R1047" s="154">
        <v>0.42857142857142855</v>
      </c>
      <c r="S1047" s="91">
        <v>60</v>
      </c>
      <c r="T1047" s="91">
        <v>0</v>
      </c>
      <c r="U1047" s="91">
        <v>1.7142857142857142</v>
      </c>
      <c r="V1047" s="91">
        <v>0.2857142857142857</v>
      </c>
      <c r="W1047" s="91">
        <v>0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124.85714285714286</v>
      </c>
      <c r="AF1047" s="154">
        <v>1.1428571428571428</v>
      </c>
      <c r="AG1047" s="91">
        <v>118.28571428571429</v>
      </c>
      <c r="AH1047" s="91">
        <v>0.14285714285714285</v>
      </c>
      <c r="AI1047" s="91">
        <v>4.8571428571428568</v>
      </c>
      <c r="AJ1047" s="91">
        <v>0.42857142857142855</v>
      </c>
      <c r="AK1047" s="91">
        <v>0</v>
      </c>
      <c r="AL1047" s="91">
        <v>0</v>
      </c>
      <c r="AM1047" s="91">
        <v>0</v>
      </c>
      <c r="AN1047" s="91">
        <v>0</v>
      </c>
      <c r="AO1047" s="91">
        <v>0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49.571428571428584</v>
      </c>
      <c r="D1048" s="154">
        <v>1.1428571428571428</v>
      </c>
      <c r="E1048" s="91">
        <v>47.142857142857146</v>
      </c>
      <c r="F1048" s="91">
        <v>0</v>
      </c>
      <c r="G1048" s="91">
        <v>1</v>
      </c>
      <c r="H1048" s="91">
        <v>0.14285714285714285</v>
      </c>
      <c r="I1048" s="91">
        <v>0.14285714285714285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54.571428571428584</v>
      </c>
      <c r="R1048" s="154">
        <v>0.7142857142857143</v>
      </c>
      <c r="S1048" s="91">
        <v>51.142857142857146</v>
      </c>
      <c r="T1048" s="91">
        <v>0.14285714285714285</v>
      </c>
      <c r="U1048" s="91">
        <v>2</v>
      </c>
      <c r="V1048" s="91">
        <v>0.14285714285714285</v>
      </c>
      <c r="W1048" s="91">
        <v>0.42857142857142855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104.14285714285715</v>
      </c>
      <c r="AF1048" s="154">
        <v>1.8571428571428572</v>
      </c>
      <c r="AG1048" s="91">
        <v>98.285714285714292</v>
      </c>
      <c r="AH1048" s="91">
        <v>0.14285714285714285</v>
      </c>
      <c r="AI1048" s="91">
        <v>3</v>
      </c>
      <c r="AJ1048" s="91">
        <v>0.2857142857142857</v>
      </c>
      <c r="AK1048" s="91">
        <v>0.5714285714285714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49.857142857142854</v>
      </c>
      <c r="D1049" s="154">
        <v>0.7142857142857143</v>
      </c>
      <c r="E1049" s="91">
        <v>47.571428571428569</v>
      </c>
      <c r="F1049" s="91">
        <v>0</v>
      </c>
      <c r="G1049" s="91">
        <v>1.2857142857142858</v>
      </c>
      <c r="H1049" s="91">
        <v>0.2857142857142857</v>
      </c>
      <c r="I1049" s="91">
        <v>0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60.428571428571431</v>
      </c>
      <c r="R1049" s="154">
        <v>0.8571428571428571</v>
      </c>
      <c r="S1049" s="91">
        <v>57.428571428571431</v>
      </c>
      <c r="T1049" s="91">
        <v>0.14285714285714285</v>
      </c>
      <c r="U1049" s="91">
        <v>1.8571428571428572</v>
      </c>
      <c r="V1049" s="91">
        <v>0.14285714285714285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110.28571428571428</v>
      </c>
      <c r="AF1049" s="154">
        <v>1.5714285714285714</v>
      </c>
      <c r="AG1049" s="91">
        <v>105</v>
      </c>
      <c r="AH1049" s="91">
        <v>0.14285714285714285</v>
      </c>
      <c r="AI1049" s="91">
        <v>3.1428571428571428</v>
      </c>
      <c r="AJ1049" s="91">
        <v>0.42857142857142855</v>
      </c>
      <c r="AK1049" s="91">
        <v>0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45.714285714285708</v>
      </c>
      <c r="D1050" s="154">
        <v>0.8571428571428571</v>
      </c>
      <c r="E1050" s="91">
        <v>42.714285714285715</v>
      </c>
      <c r="F1050" s="91">
        <v>0.2857142857142857</v>
      </c>
      <c r="G1050" s="91">
        <v>1.5714285714285714</v>
      </c>
      <c r="H1050" s="91">
        <v>0.2857142857142857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53.714285714285708</v>
      </c>
      <c r="R1050" s="154">
        <v>0.5714285714285714</v>
      </c>
      <c r="S1050" s="91">
        <v>51.571428571428569</v>
      </c>
      <c r="T1050" s="91">
        <v>0</v>
      </c>
      <c r="U1050" s="91">
        <v>1.5714285714285714</v>
      </c>
      <c r="V1050" s="91">
        <v>0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99.428571428571445</v>
      </c>
      <c r="AF1050" s="154">
        <v>1.4285714285714286</v>
      </c>
      <c r="AG1050" s="91">
        <v>94.285714285714292</v>
      </c>
      <c r="AH1050" s="91">
        <v>0.2857142857142857</v>
      </c>
      <c r="AI1050" s="91">
        <v>3.1428571428571428</v>
      </c>
      <c r="AJ1050" s="91">
        <v>0.2857142857142857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41.571428571428577</v>
      </c>
      <c r="D1051" s="154">
        <v>0.8571428571428571</v>
      </c>
      <c r="E1051" s="91">
        <v>38.714285714285715</v>
      </c>
      <c r="F1051" s="91">
        <v>0.14285714285714285</v>
      </c>
      <c r="G1051" s="91">
        <v>1.7142857142857142</v>
      </c>
      <c r="H1051" s="91">
        <v>0</v>
      </c>
      <c r="I1051" s="91">
        <v>0.14285714285714285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194">
        <v>0</v>
      </c>
      <c r="P1051" s="6"/>
      <c r="Q1051" s="71">
        <v>48.142857142857153</v>
      </c>
      <c r="R1051" s="154">
        <v>0.8571428571428571</v>
      </c>
      <c r="S1051" s="91">
        <v>45.714285714285715</v>
      </c>
      <c r="T1051" s="91">
        <v>0</v>
      </c>
      <c r="U1051" s="91">
        <v>1.1428571428571428</v>
      </c>
      <c r="V1051" s="91">
        <v>0.14285714285714285</v>
      </c>
      <c r="W1051" s="91">
        <v>0.14285714285714285</v>
      </c>
      <c r="X1051" s="91">
        <v>0</v>
      </c>
      <c r="Y1051" s="91">
        <v>0</v>
      </c>
      <c r="Z1051" s="91">
        <v>0</v>
      </c>
      <c r="AA1051" s="91">
        <v>0.14285714285714285</v>
      </c>
      <c r="AB1051" s="91">
        <v>0</v>
      </c>
      <c r="AC1051" s="194">
        <v>0</v>
      </c>
      <c r="AD1051" s="6"/>
      <c r="AE1051" s="71">
        <v>89.714285714285708</v>
      </c>
      <c r="AF1051" s="154">
        <v>1.7142857142857142</v>
      </c>
      <c r="AG1051" s="91">
        <v>84.428571428571431</v>
      </c>
      <c r="AH1051" s="91">
        <v>0.14285714285714285</v>
      </c>
      <c r="AI1051" s="91">
        <v>2.8571428571428572</v>
      </c>
      <c r="AJ1051" s="91">
        <v>0.14285714285714285</v>
      </c>
      <c r="AK1051" s="91">
        <v>0.2857142857142857</v>
      </c>
      <c r="AL1051" s="91">
        <v>0</v>
      </c>
      <c r="AM1051" s="91">
        <v>0</v>
      </c>
      <c r="AN1051" s="91">
        <v>0</v>
      </c>
      <c r="AO1051" s="91">
        <v>0.14285714285714285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43.142857142857146</v>
      </c>
      <c r="D1052" s="154">
        <v>1</v>
      </c>
      <c r="E1052" s="91">
        <v>41.714285714285715</v>
      </c>
      <c r="F1052" s="91">
        <v>0</v>
      </c>
      <c r="G1052" s="91">
        <v>0.42857142857142855</v>
      </c>
      <c r="H1052" s="91">
        <v>0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50.714285714285715</v>
      </c>
      <c r="R1052" s="154">
        <v>0.8571428571428571</v>
      </c>
      <c r="S1052" s="91">
        <v>48.285714285714285</v>
      </c>
      <c r="T1052" s="91">
        <v>0.2857142857142857</v>
      </c>
      <c r="U1052" s="91">
        <v>1.1428571428571428</v>
      </c>
      <c r="V1052" s="91">
        <v>0.14285714285714285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93.857142857142861</v>
      </c>
      <c r="AF1052" s="154">
        <v>1.8571428571428572</v>
      </c>
      <c r="AG1052" s="91">
        <v>90</v>
      </c>
      <c r="AH1052" s="91">
        <v>0.2857142857142857</v>
      </c>
      <c r="AI1052" s="91">
        <v>1.5714285714285714</v>
      </c>
      <c r="AJ1052" s="91">
        <v>0.14285714285714285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44.714285714285715</v>
      </c>
      <c r="D1053" s="154">
        <v>0.2857142857142857</v>
      </c>
      <c r="E1053" s="91">
        <v>42.571428571428569</v>
      </c>
      <c r="F1053" s="91">
        <v>0.14285714285714285</v>
      </c>
      <c r="G1053" s="91">
        <v>1.5714285714285714</v>
      </c>
      <c r="H1053" s="91">
        <v>0.14285714285714285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48.857142857142861</v>
      </c>
      <c r="R1053" s="154">
        <v>1.2857142857142858</v>
      </c>
      <c r="S1053" s="91">
        <v>46.142857142857146</v>
      </c>
      <c r="T1053" s="91">
        <v>0</v>
      </c>
      <c r="U1053" s="91">
        <v>1.2857142857142858</v>
      </c>
      <c r="V1053" s="91">
        <v>0.14285714285714285</v>
      </c>
      <c r="W1053" s="91">
        <v>0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93.571428571428569</v>
      </c>
      <c r="AF1053" s="154">
        <v>1.5714285714285714</v>
      </c>
      <c r="AG1053" s="91">
        <v>88.714285714285708</v>
      </c>
      <c r="AH1053" s="91">
        <v>0.14285714285714285</v>
      </c>
      <c r="AI1053" s="91">
        <v>2.8571428571428572</v>
      </c>
      <c r="AJ1053" s="91">
        <v>0.2857142857142857</v>
      </c>
      <c r="AK1053" s="91">
        <v>0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37.428571428571431</v>
      </c>
      <c r="D1054" s="154">
        <v>0.7142857142857143</v>
      </c>
      <c r="E1054" s="91">
        <v>34.857142857142854</v>
      </c>
      <c r="F1054" s="91">
        <v>0.14285714285714285</v>
      </c>
      <c r="G1054" s="91">
        <v>1.4285714285714286</v>
      </c>
      <c r="H1054" s="91">
        <v>0.2857142857142857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53.571428571428577</v>
      </c>
      <c r="R1054" s="154">
        <v>1.2857142857142858</v>
      </c>
      <c r="S1054" s="91">
        <v>50.428571428571431</v>
      </c>
      <c r="T1054" s="91">
        <v>0.14285714285714285</v>
      </c>
      <c r="U1054" s="91">
        <v>1.4285714285714286</v>
      </c>
      <c r="V1054" s="91">
        <v>0</v>
      </c>
      <c r="W1054" s="91">
        <v>0.2857142857142857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91.000000000000028</v>
      </c>
      <c r="AF1054" s="154">
        <v>2</v>
      </c>
      <c r="AG1054" s="91">
        <v>85.285714285714292</v>
      </c>
      <c r="AH1054" s="91">
        <v>0.2857142857142857</v>
      </c>
      <c r="AI1054" s="91">
        <v>2.8571428571428572</v>
      </c>
      <c r="AJ1054" s="91">
        <v>0.2857142857142857</v>
      </c>
      <c r="AK1054" s="91">
        <v>0.2857142857142857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35.285714285714292</v>
      </c>
      <c r="D1055" s="154">
        <v>0.42857142857142855</v>
      </c>
      <c r="E1055" s="91">
        <v>33</v>
      </c>
      <c r="F1055" s="91">
        <v>0</v>
      </c>
      <c r="G1055" s="91">
        <v>1.7142857142857142</v>
      </c>
      <c r="H1055" s="91">
        <v>0.14285714285714285</v>
      </c>
      <c r="I1055" s="91">
        <v>0</v>
      </c>
      <c r="J1055" s="91">
        <v>0</v>
      </c>
      <c r="K1055" s="91">
        <v>0</v>
      </c>
      <c r="L1055" s="91">
        <v>0</v>
      </c>
      <c r="M1055" s="91">
        <v>0</v>
      </c>
      <c r="N1055" s="91">
        <v>0</v>
      </c>
      <c r="O1055" s="194">
        <v>0</v>
      </c>
      <c r="P1055" s="6"/>
      <c r="Q1055" s="71">
        <v>44.857142857142861</v>
      </c>
      <c r="R1055" s="154">
        <v>0.5714285714285714</v>
      </c>
      <c r="S1055" s="91">
        <v>42.428571428571431</v>
      </c>
      <c r="T1055" s="91">
        <v>0</v>
      </c>
      <c r="U1055" s="91">
        <v>1.5714285714285714</v>
      </c>
      <c r="V1055" s="91">
        <v>0.14285714285714285</v>
      </c>
      <c r="W1055" s="91">
        <v>0</v>
      </c>
      <c r="X1055" s="91">
        <v>0</v>
      </c>
      <c r="Y1055" s="91">
        <v>0</v>
      </c>
      <c r="Z1055" s="91">
        <v>0.14285714285714285</v>
      </c>
      <c r="AA1055" s="91">
        <v>0</v>
      </c>
      <c r="AB1055" s="91">
        <v>0</v>
      </c>
      <c r="AC1055" s="194">
        <v>0</v>
      </c>
      <c r="AD1055" s="6"/>
      <c r="AE1055" s="71">
        <v>80.142857142857153</v>
      </c>
      <c r="AF1055" s="154">
        <v>1</v>
      </c>
      <c r="AG1055" s="91">
        <v>75.428571428571431</v>
      </c>
      <c r="AH1055" s="91">
        <v>0</v>
      </c>
      <c r="AI1055" s="91">
        <v>3.2857142857142856</v>
      </c>
      <c r="AJ1055" s="91">
        <v>0.2857142857142857</v>
      </c>
      <c r="AK1055" s="91">
        <v>0</v>
      </c>
      <c r="AL1055" s="91">
        <v>0</v>
      </c>
      <c r="AM1055" s="91">
        <v>0</v>
      </c>
      <c r="AN1055" s="91">
        <v>0.14285714285714285</v>
      </c>
      <c r="AO1055" s="91">
        <v>0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28.571428571428573</v>
      </c>
      <c r="D1056" s="154">
        <v>0.7142857142857143</v>
      </c>
      <c r="E1056" s="91">
        <v>26.714285714285715</v>
      </c>
      <c r="F1056" s="91">
        <v>0</v>
      </c>
      <c r="G1056" s="91">
        <v>0.7142857142857143</v>
      </c>
      <c r="H1056" s="91">
        <v>0.2857142857142857</v>
      </c>
      <c r="I1056" s="91">
        <v>0</v>
      </c>
      <c r="J1056" s="91">
        <v>0</v>
      </c>
      <c r="K1056" s="91">
        <v>0</v>
      </c>
      <c r="L1056" s="91">
        <v>0.14285714285714285</v>
      </c>
      <c r="M1056" s="91">
        <v>0</v>
      </c>
      <c r="N1056" s="91">
        <v>0</v>
      </c>
      <c r="O1056" s="194">
        <v>0</v>
      </c>
      <c r="P1056" s="6"/>
      <c r="Q1056" s="71">
        <v>31</v>
      </c>
      <c r="R1056" s="154">
        <v>0.2857142857142857</v>
      </c>
      <c r="S1056" s="91">
        <v>28.714285714285715</v>
      </c>
      <c r="T1056" s="91">
        <v>0.14285714285714285</v>
      </c>
      <c r="U1056" s="91">
        <v>1.5714285714285714</v>
      </c>
      <c r="V1056" s="91">
        <v>0.2857142857142857</v>
      </c>
      <c r="W1056" s="91">
        <v>0</v>
      </c>
      <c r="X1056" s="91">
        <v>0</v>
      </c>
      <c r="Y1056" s="91">
        <v>0</v>
      </c>
      <c r="Z1056" s="91">
        <v>0</v>
      </c>
      <c r="AA1056" s="91">
        <v>0</v>
      </c>
      <c r="AB1056" s="91">
        <v>0</v>
      </c>
      <c r="AC1056" s="194">
        <v>0</v>
      </c>
      <c r="AD1056" s="6"/>
      <c r="AE1056" s="71">
        <v>59.571428571428577</v>
      </c>
      <c r="AF1056" s="154">
        <v>1</v>
      </c>
      <c r="AG1056" s="91">
        <v>55.428571428571431</v>
      </c>
      <c r="AH1056" s="91">
        <v>0.14285714285714285</v>
      </c>
      <c r="AI1056" s="91">
        <v>2.2857142857142856</v>
      </c>
      <c r="AJ1056" s="91">
        <v>0.5714285714285714</v>
      </c>
      <c r="AK1056" s="91">
        <v>0</v>
      </c>
      <c r="AL1056" s="91">
        <v>0</v>
      </c>
      <c r="AM1056" s="91">
        <v>0</v>
      </c>
      <c r="AN1056" s="91">
        <v>0.14285714285714285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23.714285714285712</v>
      </c>
      <c r="D1057" s="154">
        <v>0.14285714285714285</v>
      </c>
      <c r="E1057" s="91">
        <v>23.428571428571427</v>
      </c>
      <c r="F1057" s="91">
        <v>0</v>
      </c>
      <c r="G1057" s="91">
        <v>0.14285714285714285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28.285714285714285</v>
      </c>
      <c r="R1057" s="154">
        <v>0.14285714285714285</v>
      </c>
      <c r="S1057" s="91">
        <v>26.714285714285715</v>
      </c>
      <c r="T1057" s="91">
        <v>0.14285714285714285</v>
      </c>
      <c r="U1057" s="91">
        <v>1.2857142857142858</v>
      </c>
      <c r="V1057" s="91">
        <v>0</v>
      </c>
      <c r="W1057" s="91">
        <v>0</v>
      </c>
      <c r="X1057" s="91">
        <v>0</v>
      </c>
      <c r="Y1057" s="91">
        <v>0</v>
      </c>
      <c r="Z1057" s="91">
        <v>0</v>
      </c>
      <c r="AA1057" s="91">
        <v>0</v>
      </c>
      <c r="AB1057" s="91">
        <v>0</v>
      </c>
      <c r="AC1057" s="194">
        <v>0</v>
      </c>
      <c r="AD1057" s="6"/>
      <c r="AE1057" s="71">
        <v>52.000000000000007</v>
      </c>
      <c r="AF1057" s="154">
        <v>0.2857142857142857</v>
      </c>
      <c r="AG1057" s="91">
        <v>50.142857142857146</v>
      </c>
      <c r="AH1057" s="91">
        <v>0.14285714285714285</v>
      </c>
      <c r="AI1057" s="91">
        <v>1.4285714285714286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24.285714285714285</v>
      </c>
      <c r="D1058" s="154">
        <v>0</v>
      </c>
      <c r="E1058" s="91">
        <v>23</v>
      </c>
      <c r="F1058" s="91">
        <v>0</v>
      </c>
      <c r="G1058" s="91">
        <v>0.8571428571428571</v>
      </c>
      <c r="H1058" s="91">
        <v>0.2857142857142857</v>
      </c>
      <c r="I1058" s="91">
        <v>0</v>
      </c>
      <c r="J1058" s="91">
        <v>0</v>
      </c>
      <c r="K1058" s="91">
        <v>0</v>
      </c>
      <c r="L1058" s="91">
        <v>0.14285714285714285</v>
      </c>
      <c r="M1058" s="91">
        <v>0</v>
      </c>
      <c r="N1058" s="91">
        <v>0</v>
      </c>
      <c r="O1058" s="194">
        <v>0</v>
      </c>
      <c r="P1058" s="6"/>
      <c r="Q1058" s="71">
        <v>29.142857142857142</v>
      </c>
      <c r="R1058" s="154">
        <v>0.2857142857142857</v>
      </c>
      <c r="S1058" s="91">
        <v>28</v>
      </c>
      <c r="T1058" s="91">
        <v>0</v>
      </c>
      <c r="U1058" s="91">
        <v>0.7142857142857143</v>
      </c>
      <c r="V1058" s="91">
        <v>0.14285714285714285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53.428571428571431</v>
      </c>
      <c r="AF1058" s="154">
        <v>0.2857142857142857</v>
      </c>
      <c r="AG1058" s="91">
        <v>51</v>
      </c>
      <c r="AH1058" s="91">
        <v>0</v>
      </c>
      <c r="AI1058" s="91">
        <v>1.5714285714285714</v>
      </c>
      <c r="AJ1058" s="91">
        <v>0.42857142857142855</v>
      </c>
      <c r="AK1058" s="91">
        <v>0</v>
      </c>
      <c r="AL1058" s="91">
        <v>0</v>
      </c>
      <c r="AM1058" s="91">
        <v>0</v>
      </c>
      <c r="AN1058" s="91">
        <v>0.14285714285714285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21.857142857142861</v>
      </c>
      <c r="D1059" s="154">
        <v>0.5714285714285714</v>
      </c>
      <c r="E1059" s="91">
        <v>19.714285714285715</v>
      </c>
      <c r="F1059" s="91">
        <v>0</v>
      </c>
      <c r="G1059" s="91">
        <v>1.5714285714285714</v>
      </c>
      <c r="H1059" s="91">
        <v>0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27.142857142857146</v>
      </c>
      <c r="R1059" s="154">
        <v>0.5714285714285714</v>
      </c>
      <c r="S1059" s="91">
        <v>25.857142857142858</v>
      </c>
      <c r="T1059" s="91">
        <v>0</v>
      </c>
      <c r="U1059" s="91">
        <v>0.7142857142857143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49</v>
      </c>
      <c r="AF1059" s="154">
        <v>1.1428571428571428</v>
      </c>
      <c r="AG1059" s="91">
        <v>45.571428571428569</v>
      </c>
      <c r="AH1059" s="91">
        <v>0</v>
      </c>
      <c r="AI1059" s="91">
        <v>2.2857142857142856</v>
      </c>
      <c r="AJ1059" s="91">
        <v>0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20.714285714285715</v>
      </c>
      <c r="D1060" s="195">
        <v>0.14285714285714285</v>
      </c>
      <c r="E1060" s="196">
        <v>19</v>
      </c>
      <c r="F1060" s="196">
        <v>0</v>
      </c>
      <c r="G1060" s="196">
        <v>1.5714285714285714</v>
      </c>
      <c r="H1060" s="196">
        <v>0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19.285714285714285</v>
      </c>
      <c r="R1060" s="195">
        <v>0.2857142857142857</v>
      </c>
      <c r="S1060" s="196">
        <v>18.428571428571427</v>
      </c>
      <c r="T1060" s="196">
        <v>0</v>
      </c>
      <c r="U1060" s="196">
        <v>0.5714285714285714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40.000000000000007</v>
      </c>
      <c r="AF1060" s="195">
        <v>0.42857142857142855</v>
      </c>
      <c r="AG1060" s="196">
        <v>37.428571428571431</v>
      </c>
      <c r="AH1060" s="196">
        <v>0</v>
      </c>
      <c r="AI1060" s="196">
        <v>2.1428571428571428</v>
      </c>
      <c r="AJ1060" s="196">
        <v>0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57</v>
      </c>
      <c r="C1061" s="274">
        <v>5047.8571428571422</v>
      </c>
      <c r="D1061" s="275">
        <v>67.857142857142847</v>
      </c>
      <c r="E1061" s="275">
        <v>4664.2857142857129</v>
      </c>
      <c r="F1061" s="275">
        <v>13.285714285714288</v>
      </c>
      <c r="G1061" s="275">
        <v>276.00000000000006</v>
      </c>
      <c r="H1061" s="275">
        <v>11.857142857142854</v>
      </c>
      <c r="I1061" s="275">
        <v>7.0000000000000027</v>
      </c>
      <c r="J1061" s="275">
        <v>2.1428571428571423</v>
      </c>
      <c r="K1061" s="275">
        <v>3.4285714285714275</v>
      </c>
      <c r="L1061" s="275">
        <v>0.71428571428571419</v>
      </c>
      <c r="M1061" s="275">
        <v>1.1428571428571426</v>
      </c>
      <c r="N1061" s="275">
        <v>0.14285714285714285</v>
      </c>
      <c r="O1061" s="276">
        <v>0</v>
      </c>
      <c r="P1061" s="7"/>
      <c r="Q1061" s="277">
        <v>4384.4285714285725</v>
      </c>
      <c r="R1061" s="275">
        <v>44.142857142857146</v>
      </c>
      <c r="S1061" s="275">
        <v>4058.2857142857133</v>
      </c>
      <c r="T1061" s="275">
        <v>17.142857142857142</v>
      </c>
      <c r="U1061" s="275">
        <v>235.57142857142856</v>
      </c>
      <c r="V1061" s="275">
        <v>10.142857142857146</v>
      </c>
      <c r="W1061" s="275">
        <v>12.285714285714285</v>
      </c>
      <c r="X1061" s="275">
        <v>1.1428571428571426</v>
      </c>
      <c r="Y1061" s="275">
        <v>1.4285714285714284</v>
      </c>
      <c r="Z1061" s="275">
        <v>1.2857142857142856</v>
      </c>
      <c r="AA1061" s="275">
        <v>2.5714285714285707</v>
      </c>
      <c r="AB1061" s="275">
        <v>0.2857142857142857</v>
      </c>
      <c r="AC1061" s="276">
        <v>0.14285714285714285</v>
      </c>
      <c r="AD1061" s="7"/>
      <c r="AE1061" s="277">
        <v>9432.2857142857156</v>
      </c>
      <c r="AF1061" s="275">
        <v>111.99999999999996</v>
      </c>
      <c r="AG1061" s="275">
        <v>8722.5714285714275</v>
      </c>
      <c r="AH1061" s="275">
        <v>30.428571428571431</v>
      </c>
      <c r="AI1061" s="275">
        <v>511.57142857142856</v>
      </c>
      <c r="AJ1061" s="275">
        <v>21.999999999999996</v>
      </c>
      <c r="AK1061" s="275">
        <v>19.285714285714288</v>
      </c>
      <c r="AL1061" s="275">
        <v>3.2857142857142847</v>
      </c>
      <c r="AM1061" s="275">
        <v>4.8571428571428568</v>
      </c>
      <c r="AN1061" s="275">
        <v>1.9999999999999996</v>
      </c>
      <c r="AO1061" s="275">
        <v>3.7142857142857131</v>
      </c>
      <c r="AP1061" s="275">
        <v>0.42857142857142855</v>
      </c>
      <c r="AQ1061" s="276">
        <v>0.14285714285714285</v>
      </c>
      <c r="AR1061" s="9"/>
    </row>
    <row r="1062" spans="1:95" x14ac:dyDescent="0.35">
      <c r="A1062" s="133"/>
      <c r="B1062" s="278" t="s">
        <v>58</v>
      </c>
      <c r="C1062" s="279">
        <v>6003.142857142856</v>
      </c>
      <c r="D1062" s="280">
        <v>83.714285714285694</v>
      </c>
      <c r="E1062" s="280">
        <v>5564.8571428571395</v>
      </c>
      <c r="F1062" s="280">
        <v>15.000000000000005</v>
      </c>
      <c r="G1062" s="280">
        <v>310.00000000000011</v>
      </c>
      <c r="H1062" s="280">
        <v>13.999999999999996</v>
      </c>
      <c r="I1062" s="280">
        <v>7.4285714285714324</v>
      </c>
      <c r="J1062" s="280">
        <v>2.1428571428571423</v>
      </c>
      <c r="K1062" s="280">
        <v>3.7142857142857131</v>
      </c>
      <c r="L1062" s="280">
        <v>0.99999999999999978</v>
      </c>
      <c r="M1062" s="280">
        <v>1.1428571428571426</v>
      </c>
      <c r="N1062" s="280">
        <v>0.14285714285714285</v>
      </c>
      <c r="O1062" s="281">
        <v>0</v>
      </c>
      <c r="P1062" s="7"/>
      <c r="Q1062" s="282">
        <v>5285.5714285714284</v>
      </c>
      <c r="R1062" s="280">
        <v>56.714285714285701</v>
      </c>
      <c r="S1062" s="280">
        <v>4910.8571428571422</v>
      </c>
      <c r="T1062" s="280">
        <v>19.571428571428566</v>
      </c>
      <c r="U1062" s="280">
        <v>263.71428571428572</v>
      </c>
      <c r="V1062" s="280">
        <v>13.000000000000002</v>
      </c>
      <c r="W1062" s="280">
        <v>14.142857142857141</v>
      </c>
      <c r="X1062" s="280">
        <v>1.1428571428571426</v>
      </c>
      <c r="Y1062" s="280">
        <v>1.5714285714285712</v>
      </c>
      <c r="Z1062" s="280">
        <v>1.4285714285714284</v>
      </c>
      <c r="AA1062" s="280">
        <v>2.9999999999999991</v>
      </c>
      <c r="AB1062" s="280">
        <v>0.2857142857142857</v>
      </c>
      <c r="AC1062" s="281">
        <v>0.14285714285714285</v>
      </c>
      <c r="AD1062" s="7"/>
      <c r="AE1062" s="282">
        <v>11288.714285714286</v>
      </c>
      <c r="AF1062" s="280">
        <v>140.42857142857139</v>
      </c>
      <c r="AG1062" s="280">
        <v>10475.714285714281</v>
      </c>
      <c r="AH1062" s="280">
        <v>34.571428571428591</v>
      </c>
      <c r="AI1062" s="280">
        <v>573.71428571428555</v>
      </c>
      <c r="AJ1062" s="280">
        <v>26.999999999999996</v>
      </c>
      <c r="AK1062" s="280">
        <v>21.571428571428569</v>
      </c>
      <c r="AL1062" s="280">
        <v>3.2857142857142847</v>
      </c>
      <c r="AM1062" s="280">
        <v>5.2857142857142856</v>
      </c>
      <c r="AN1062" s="280">
        <v>2.4285714285714279</v>
      </c>
      <c r="AO1062" s="280">
        <v>4.1428571428571415</v>
      </c>
      <c r="AP1062" s="280">
        <v>0.42857142857142855</v>
      </c>
      <c r="AQ1062" s="281">
        <v>0.14285714285714285</v>
      </c>
      <c r="AR1062" s="9"/>
    </row>
    <row r="1063" spans="1:95" x14ac:dyDescent="0.35">
      <c r="A1063" s="133"/>
      <c r="B1063" s="283" t="s">
        <v>59</v>
      </c>
      <c r="C1063" s="284">
        <v>6239.7142857142844</v>
      </c>
      <c r="D1063" s="285">
        <v>86.71428571428568</v>
      </c>
      <c r="E1063" s="285">
        <v>5787.1428571428532</v>
      </c>
      <c r="F1063" s="285">
        <v>15.28571428571429</v>
      </c>
      <c r="G1063" s="285">
        <v>319.57142857142867</v>
      </c>
      <c r="H1063" s="285">
        <v>15.142857142857141</v>
      </c>
      <c r="I1063" s="285">
        <v>7.4285714285714324</v>
      </c>
      <c r="J1063" s="285">
        <v>2.1428571428571423</v>
      </c>
      <c r="K1063" s="285">
        <v>3.7142857142857131</v>
      </c>
      <c r="L1063" s="285">
        <v>1.2857142857142854</v>
      </c>
      <c r="M1063" s="285">
        <v>1.1428571428571426</v>
      </c>
      <c r="N1063" s="285">
        <v>0.14285714285714285</v>
      </c>
      <c r="O1063" s="286">
        <v>0</v>
      </c>
      <c r="P1063" s="7"/>
      <c r="Q1063" s="287">
        <v>5567.7142857142862</v>
      </c>
      <c r="R1063" s="285">
        <v>61.428571428571409</v>
      </c>
      <c r="S1063" s="285">
        <v>5177.5714285714275</v>
      </c>
      <c r="T1063" s="285">
        <v>19.999999999999993</v>
      </c>
      <c r="U1063" s="285">
        <v>272.85714285714283</v>
      </c>
      <c r="V1063" s="285">
        <v>13.714285714285715</v>
      </c>
      <c r="W1063" s="285">
        <v>14.428571428571427</v>
      </c>
      <c r="X1063" s="285">
        <v>1.1428571428571426</v>
      </c>
      <c r="Y1063" s="285">
        <v>1.5714285714285712</v>
      </c>
      <c r="Z1063" s="285">
        <v>1.5714285714285712</v>
      </c>
      <c r="AA1063" s="285">
        <v>2.9999999999999991</v>
      </c>
      <c r="AB1063" s="285">
        <v>0.2857142857142857</v>
      </c>
      <c r="AC1063" s="286">
        <v>0.14285714285714285</v>
      </c>
      <c r="AD1063" s="7"/>
      <c r="AE1063" s="287">
        <v>11807.428571428572</v>
      </c>
      <c r="AF1063" s="285">
        <v>148.14285714285708</v>
      </c>
      <c r="AG1063" s="285">
        <v>10964.714285714279</v>
      </c>
      <c r="AH1063" s="285">
        <v>35.285714285714313</v>
      </c>
      <c r="AI1063" s="285">
        <v>592.42857142857144</v>
      </c>
      <c r="AJ1063" s="285">
        <v>28.857142857142851</v>
      </c>
      <c r="AK1063" s="285">
        <v>21.857142857142854</v>
      </c>
      <c r="AL1063" s="285">
        <v>3.2857142857142847</v>
      </c>
      <c r="AM1063" s="285">
        <v>5.2857142857142856</v>
      </c>
      <c r="AN1063" s="285">
        <v>2.8571428571428563</v>
      </c>
      <c r="AO1063" s="285">
        <v>4.1428571428571415</v>
      </c>
      <c r="AP1063" s="285">
        <v>0.42857142857142855</v>
      </c>
      <c r="AQ1063" s="286">
        <v>0.14285714285714285</v>
      </c>
      <c r="AR1063" s="9"/>
    </row>
    <row r="1064" spans="1:95" x14ac:dyDescent="0.35">
      <c r="A1064" s="133"/>
      <c r="B1064" s="288" t="s">
        <v>60</v>
      </c>
      <c r="C1064" s="289">
        <v>6419.5714285714275</v>
      </c>
      <c r="D1064" s="290">
        <v>89.285714285714249</v>
      </c>
      <c r="E1064" s="290">
        <v>5953.285714285711</v>
      </c>
      <c r="F1064" s="290">
        <v>15.28571428571429</v>
      </c>
      <c r="G1064" s="290">
        <v>329.71428571428584</v>
      </c>
      <c r="H1064" s="290">
        <v>15.857142857142854</v>
      </c>
      <c r="I1064" s="290">
        <v>7.4285714285714324</v>
      </c>
      <c r="J1064" s="290">
        <v>2.1428571428571423</v>
      </c>
      <c r="K1064" s="290">
        <v>3.7142857142857131</v>
      </c>
      <c r="L1064" s="290">
        <v>1.571428571428571</v>
      </c>
      <c r="M1064" s="290">
        <v>1.1428571428571426</v>
      </c>
      <c r="N1064" s="290">
        <v>0.14285714285714285</v>
      </c>
      <c r="O1064" s="291">
        <v>0</v>
      </c>
      <c r="P1064" s="7"/>
      <c r="Q1064" s="292">
        <v>5726.4285714285716</v>
      </c>
      <c r="R1064" s="290">
        <v>63.28571428571427</v>
      </c>
      <c r="S1064" s="290">
        <v>5325.142857142856</v>
      </c>
      <c r="T1064" s="290">
        <v>19.999999999999993</v>
      </c>
      <c r="U1064" s="290">
        <v>281.85714285714283</v>
      </c>
      <c r="V1064" s="290">
        <v>14</v>
      </c>
      <c r="W1064" s="290">
        <v>14.428571428571427</v>
      </c>
      <c r="X1064" s="290">
        <v>1.1428571428571426</v>
      </c>
      <c r="Y1064" s="290">
        <v>1.5714285714285712</v>
      </c>
      <c r="Z1064" s="290">
        <v>1.5714285714285712</v>
      </c>
      <c r="AA1064" s="290">
        <v>2.9999999999999991</v>
      </c>
      <c r="AB1064" s="290">
        <v>0.2857142857142857</v>
      </c>
      <c r="AC1064" s="291">
        <v>0.14285714285714285</v>
      </c>
      <c r="AD1064" s="7"/>
      <c r="AE1064" s="292">
        <v>12146</v>
      </c>
      <c r="AF1064" s="290">
        <v>152.57142857142853</v>
      </c>
      <c r="AG1064" s="290">
        <v>11278.428571428565</v>
      </c>
      <c r="AH1064" s="290">
        <v>35.285714285714313</v>
      </c>
      <c r="AI1064" s="290">
        <v>611.57142857142867</v>
      </c>
      <c r="AJ1064" s="290">
        <v>29.857142857142843</v>
      </c>
      <c r="AK1064" s="290">
        <v>21.857142857142854</v>
      </c>
      <c r="AL1064" s="290">
        <v>3.2857142857142847</v>
      </c>
      <c r="AM1064" s="290">
        <v>5.2857142857142856</v>
      </c>
      <c r="AN1064" s="290">
        <v>3.1428571428571419</v>
      </c>
      <c r="AO1064" s="290">
        <v>4.1428571428571415</v>
      </c>
      <c r="AP1064" s="290">
        <v>0.42857142857142855</v>
      </c>
      <c r="AQ1064" s="291">
        <v>0.14285714285714285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81">
        <v>20</v>
      </c>
      <c r="Y1066" s="582"/>
      <c r="Z1066" s="582">
        <v>24</v>
      </c>
      <c r="AA1066" s="582"/>
      <c r="AB1066" s="582">
        <v>35</v>
      </c>
      <c r="AC1066" s="583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81">
        <v>20</v>
      </c>
      <c r="BD1066" s="582"/>
      <c r="BE1066" s="582">
        <v>24</v>
      </c>
      <c r="BF1066" s="582"/>
      <c r="BG1066" s="582">
        <v>35</v>
      </c>
      <c r="BH1066" s="583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81">
        <v>20</v>
      </c>
      <c r="CI1066" s="582"/>
      <c r="CJ1066" s="582">
        <v>24</v>
      </c>
      <c r="CK1066" s="582"/>
      <c r="CL1066" s="582">
        <v>35</v>
      </c>
      <c r="CM1066" s="605"/>
      <c r="CO1066" s="16"/>
      <c r="CP1066" s="16"/>
      <c r="CQ1066" s="8"/>
    </row>
    <row r="1067" spans="1:95" x14ac:dyDescent="0.35">
      <c r="A1067" s="134"/>
      <c r="C1067" s="29" t="s">
        <v>69</v>
      </c>
      <c r="D1067" s="30" t="s">
        <v>86</v>
      </c>
      <c r="E1067" s="31" t="s">
        <v>87</v>
      </c>
      <c r="F1067" s="32" t="s">
        <v>88</v>
      </c>
      <c r="G1067" s="30" t="s">
        <v>89</v>
      </c>
      <c r="H1067" s="30" t="s">
        <v>90</v>
      </c>
      <c r="I1067" s="30" t="s">
        <v>91</v>
      </c>
      <c r="J1067" s="30" t="s">
        <v>92</v>
      </c>
      <c r="K1067" s="30" t="s">
        <v>93</v>
      </c>
      <c r="L1067" s="30" t="s">
        <v>94</v>
      </c>
      <c r="M1067" s="30" t="s">
        <v>95</v>
      </c>
      <c r="N1067" s="30" t="s">
        <v>96</v>
      </c>
      <c r="O1067" s="30" t="s">
        <v>97</v>
      </c>
      <c r="P1067" s="30" t="s">
        <v>98</v>
      </c>
      <c r="Q1067" s="30" t="s">
        <v>99</v>
      </c>
      <c r="R1067" s="30" t="s">
        <v>100</v>
      </c>
      <c r="S1067" s="30" t="s">
        <v>101</v>
      </c>
      <c r="T1067" s="30" t="s">
        <v>102</v>
      </c>
      <c r="U1067" s="30" t="s">
        <v>103</v>
      </c>
      <c r="V1067" s="30" t="s">
        <v>104</v>
      </c>
      <c r="W1067" s="30" t="s">
        <v>105</v>
      </c>
      <c r="X1067" s="144" t="s">
        <v>106</v>
      </c>
      <c r="Y1067" s="145" t="s">
        <v>107</v>
      </c>
      <c r="Z1067" s="144" t="s">
        <v>108</v>
      </c>
      <c r="AA1067" s="145" t="s">
        <v>107</v>
      </c>
      <c r="AB1067" s="144" t="s">
        <v>109</v>
      </c>
      <c r="AC1067" s="145" t="s">
        <v>107</v>
      </c>
      <c r="AD1067" s="34" t="s">
        <v>110</v>
      </c>
      <c r="AE1067" s="146" t="s">
        <v>111</v>
      </c>
      <c r="AF1067" s="35" t="s">
        <v>112</v>
      </c>
      <c r="AG1067" s="8"/>
      <c r="AH1067" s="29" t="s">
        <v>69</v>
      </c>
      <c r="AI1067" s="30" t="s">
        <v>86</v>
      </c>
      <c r="AJ1067" s="31" t="s">
        <v>87</v>
      </c>
      <c r="AK1067" s="32" t="s">
        <v>88</v>
      </c>
      <c r="AL1067" s="30" t="s">
        <v>89</v>
      </c>
      <c r="AM1067" s="30" t="s">
        <v>90</v>
      </c>
      <c r="AN1067" s="30" t="s">
        <v>91</v>
      </c>
      <c r="AO1067" s="30" t="s">
        <v>92</v>
      </c>
      <c r="AP1067" s="30" t="s">
        <v>93</v>
      </c>
      <c r="AQ1067" s="30" t="s">
        <v>94</v>
      </c>
      <c r="AR1067" s="30" t="s">
        <v>95</v>
      </c>
      <c r="AS1067" s="30" t="s">
        <v>96</v>
      </c>
      <c r="AT1067" s="30" t="s">
        <v>97</v>
      </c>
      <c r="AU1067" s="30" t="s">
        <v>98</v>
      </c>
      <c r="AV1067" s="30" t="s">
        <v>99</v>
      </c>
      <c r="AW1067" s="30" t="s">
        <v>100</v>
      </c>
      <c r="AX1067" s="30" t="s">
        <v>101</v>
      </c>
      <c r="AY1067" s="30" t="s">
        <v>102</v>
      </c>
      <c r="AZ1067" s="30" t="s">
        <v>103</v>
      </c>
      <c r="BA1067" s="30" t="s">
        <v>104</v>
      </c>
      <c r="BB1067" s="30" t="s">
        <v>105</v>
      </c>
      <c r="BC1067" s="144" t="s">
        <v>106</v>
      </c>
      <c r="BD1067" s="145" t="s">
        <v>107</v>
      </c>
      <c r="BE1067" s="144" t="s">
        <v>108</v>
      </c>
      <c r="BF1067" s="145" t="s">
        <v>107</v>
      </c>
      <c r="BG1067" s="144" t="s">
        <v>109</v>
      </c>
      <c r="BH1067" s="145" t="s">
        <v>107</v>
      </c>
      <c r="BI1067" s="34" t="s">
        <v>110</v>
      </c>
      <c r="BJ1067" s="146" t="s">
        <v>111</v>
      </c>
      <c r="BK1067" s="35" t="s">
        <v>112</v>
      </c>
      <c r="BL1067" s="8"/>
      <c r="BM1067" s="29" t="s">
        <v>69</v>
      </c>
      <c r="BN1067" s="30" t="s">
        <v>86</v>
      </c>
      <c r="BO1067" s="31" t="s">
        <v>87</v>
      </c>
      <c r="BP1067" s="32" t="s">
        <v>88</v>
      </c>
      <c r="BQ1067" s="30" t="s">
        <v>89</v>
      </c>
      <c r="BR1067" s="30" t="s">
        <v>90</v>
      </c>
      <c r="BS1067" s="30" t="s">
        <v>91</v>
      </c>
      <c r="BT1067" s="30" t="s">
        <v>92</v>
      </c>
      <c r="BU1067" s="30" t="s">
        <v>93</v>
      </c>
      <c r="BV1067" s="30" t="s">
        <v>94</v>
      </c>
      <c r="BW1067" s="30" t="s">
        <v>95</v>
      </c>
      <c r="BX1067" s="30" t="s">
        <v>96</v>
      </c>
      <c r="BY1067" s="30" t="s">
        <v>97</v>
      </c>
      <c r="BZ1067" s="30" t="s">
        <v>98</v>
      </c>
      <c r="CA1067" s="30" t="s">
        <v>99</v>
      </c>
      <c r="CB1067" s="30" t="s">
        <v>100</v>
      </c>
      <c r="CC1067" s="30" t="s">
        <v>101</v>
      </c>
      <c r="CD1067" s="30" t="s">
        <v>102</v>
      </c>
      <c r="CE1067" s="30" t="s">
        <v>103</v>
      </c>
      <c r="CF1067" s="30" t="s">
        <v>104</v>
      </c>
      <c r="CG1067" s="30" t="s">
        <v>105</v>
      </c>
      <c r="CH1067" s="144" t="s">
        <v>106</v>
      </c>
      <c r="CI1067" s="145" t="s">
        <v>107</v>
      </c>
      <c r="CJ1067" s="144" t="s">
        <v>108</v>
      </c>
      <c r="CK1067" s="145" t="s">
        <v>107</v>
      </c>
      <c r="CL1067" s="144" t="s">
        <v>109</v>
      </c>
      <c r="CM1067" s="145" t="s">
        <v>107</v>
      </c>
      <c r="CN1067" s="34" t="s">
        <v>110</v>
      </c>
      <c r="CO1067" s="148" t="s">
        <v>111</v>
      </c>
      <c r="CP1067" s="147" t="s">
        <v>112</v>
      </c>
      <c r="CQ1067" s="8"/>
    </row>
    <row r="1068" spans="1:95" x14ac:dyDescent="0.35">
      <c r="A1068" s="134" t="s">
        <v>125</v>
      </c>
      <c r="B1068" s="138" t="s">
        <v>61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37</v>
      </c>
      <c r="D1069" s="192">
        <v>0</v>
      </c>
      <c r="E1069" s="63">
        <v>0</v>
      </c>
      <c r="F1069" s="63">
        <v>0</v>
      </c>
      <c r="G1069" s="63">
        <v>0</v>
      </c>
      <c r="H1069" s="63">
        <v>10</v>
      </c>
      <c r="I1069" s="63">
        <v>10</v>
      </c>
      <c r="J1069" s="63">
        <v>11</v>
      </c>
      <c r="K1069" s="63">
        <v>1</v>
      </c>
      <c r="L1069" s="63">
        <v>1</v>
      </c>
      <c r="M1069" s="63">
        <v>2</v>
      </c>
      <c r="N1069" s="63">
        <v>1</v>
      </c>
      <c r="O1069" s="63">
        <v>1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37</v>
      </c>
      <c r="Y1069" s="24">
        <v>1</v>
      </c>
      <c r="Z1069" s="73">
        <v>37</v>
      </c>
      <c r="AA1069" s="24">
        <v>1</v>
      </c>
      <c r="AB1069" s="73">
        <v>17</v>
      </c>
      <c r="AC1069" s="24">
        <v>0.45945945945945948</v>
      </c>
      <c r="AD1069" s="19">
        <v>36.179189189189195</v>
      </c>
      <c r="AE1069" s="19">
        <v>42.873999999999981</v>
      </c>
      <c r="AF1069" s="19">
        <v>57.613000000000007</v>
      </c>
      <c r="AG1069" s="8"/>
      <c r="AH1069" s="70">
        <v>47</v>
      </c>
      <c r="AI1069" s="192">
        <v>0</v>
      </c>
      <c r="AJ1069" s="63">
        <v>0</v>
      </c>
      <c r="AK1069" s="63">
        <v>0</v>
      </c>
      <c r="AL1069" s="63">
        <v>3</v>
      </c>
      <c r="AM1069" s="63">
        <v>13</v>
      </c>
      <c r="AN1069" s="63">
        <v>14</v>
      </c>
      <c r="AO1069" s="63">
        <v>9</v>
      </c>
      <c r="AP1069" s="63">
        <v>1</v>
      </c>
      <c r="AQ1069" s="63">
        <v>3</v>
      </c>
      <c r="AR1069" s="63">
        <v>1</v>
      </c>
      <c r="AS1069" s="63">
        <v>1</v>
      </c>
      <c r="AT1069" s="63">
        <v>1</v>
      </c>
      <c r="AU1069" s="63">
        <v>1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47</v>
      </c>
      <c r="BD1069" s="24">
        <v>1</v>
      </c>
      <c r="BE1069" s="73">
        <v>45</v>
      </c>
      <c r="BF1069" s="24">
        <v>0.95744680851063835</v>
      </c>
      <c r="BG1069" s="73">
        <v>17</v>
      </c>
      <c r="BH1069" s="24">
        <v>0.36170212765957449</v>
      </c>
      <c r="BI1069" s="19">
        <v>34.648510638297878</v>
      </c>
      <c r="BJ1069" s="19">
        <v>44.675999999999988</v>
      </c>
      <c r="BK1069" s="19">
        <v>61.217999999999975</v>
      </c>
      <c r="BL1069" s="8"/>
      <c r="BM1069" s="70">
        <v>84</v>
      </c>
      <c r="BN1069" s="207">
        <v>0</v>
      </c>
      <c r="BO1069" s="113">
        <v>0</v>
      </c>
      <c r="BP1069" s="113">
        <v>0</v>
      </c>
      <c r="BQ1069" s="113">
        <v>3</v>
      </c>
      <c r="BR1069" s="113">
        <v>23</v>
      </c>
      <c r="BS1069" s="113">
        <v>24</v>
      </c>
      <c r="BT1069" s="113">
        <v>20</v>
      </c>
      <c r="BU1069" s="113">
        <v>2</v>
      </c>
      <c r="BV1069" s="113">
        <v>4</v>
      </c>
      <c r="BW1069" s="113">
        <v>3</v>
      </c>
      <c r="BX1069" s="113">
        <v>2</v>
      </c>
      <c r="BY1069" s="113">
        <v>2</v>
      </c>
      <c r="BZ1069" s="113">
        <v>1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84</v>
      </c>
      <c r="CI1069" s="24">
        <v>1</v>
      </c>
      <c r="CJ1069" s="73">
        <v>82</v>
      </c>
      <c r="CK1069" s="24">
        <v>0.97619047619047616</v>
      </c>
      <c r="CL1069" s="73">
        <v>34</v>
      </c>
      <c r="CM1069" s="24">
        <v>0.40476190476190477</v>
      </c>
      <c r="CN1069" s="19">
        <v>35.322738095238087</v>
      </c>
      <c r="CO1069" s="19">
        <v>42.465000000000003</v>
      </c>
      <c r="CP1069" s="19">
        <v>57.897500000000001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22</v>
      </c>
      <c r="D1070" s="154">
        <v>0</v>
      </c>
      <c r="E1070" s="91">
        <v>0</v>
      </c>
      <c r="F1070" s="91">
        <v>0</v>
      </c>
      <c r="G1070" s="91">
        <v>2</v>
      </c>
      <c r="H1070" s="91">
        <v>4</v>
      </c>
      <c r="I1070" s="91">
        <v>4</v>
      </c>
      <c r="J1070" s="91">
        <v>6</v>
      </c>
      <c r="K1070" s="91">
        <v>4</v>
      </c>
      <c r="L1070" s="91">
        <v>2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22</v>
      </c>
      <c r="Y1070" s="25">
        <v>1</v>
      </c>
      <c r="Z1070" s="74">
        <v>21</v>
      </c>
      <c r="AA1070" s="25">
        <v>0.95454545454545459</v>
      </c>
      <c r="AB1070" s="74">
        <v>12</v>
      </c>
      <c r="AC1070" s="25">
        <v>0.54545454545454541</v>
      </c>
      <c r="AD1070" s="21">
        <v>35.213181818181823</v>
      </c>
      <c r="AE1070" s="21">
        <v>43.9925</v>
      </c>
      <c r="AF1070" s="21">
        <v>46.576499999999996</v>
      </c>
      <c r="AG1070" s="8"/>
      <c r="AH1070" s="71">
        <v>22</v>
      </c>
      <c r="AI1070" s="154">
        <v>0</v>
      </c>
      <c r="AJ1070" s="91">
        <v>0</v>
      </c>
      <c r="AK1070" s="91">
        <v>0</v>
      </c>
      <c r="AL1070" s="91">
        <v>2</v>
      </c>
      <c r="AM1070" s="91">
        <v>4</v>
      </c>
      <c r="AN1070" s="91">
        <v>8</v>
      </c>
      <c r="AO1070" s="91">
        <v>4</v>
      </c>
      <c r="AP1070" s="91">
        <v>2</v>
      </c>
      <c r="AQ1070" s="91">
        <v>1</v>
      </c>
      <c r="AR1070" s="91">
        <v>0</v>
      </c>
      <c r="AS1070" s="91">
        <v>0</v>
      </c>
      <c r="AT1070" s="91">
        <v>0</v>
      </c>
      <c r="AU1070" s="91">
        <v>0</v>
      </c>
      <c r="AV1070" s="91">
        <v>1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22</v>
      </c>
      <c r="BD1070" s="25">
        <v>1</v>
      </c>
      <c r="BE1070" s="74">
        <v>20</v>
      </c>
      <c r="BF1070" s="25">
        <v>0.90909090909090906</v>
      </c>
      <c r="BG1070" s="74">
        <v>8</v>
      </c>
      <c r="BH1070" s="25">
        <v>0.36363636363636365</v>
      </c>
      <c r="BI1070" s="21">
        <v>34.99545454545455</v>
      </c>
      <c r="BJ1070" s="21">
        <v>42.891999999999996</v>
      </c>
      <c r="BK1070" s="21">
        <v>66.916999999999945</v>
      </c>
      <c r="BL1070" s="8"/>
      <c r="BM1070" s="71">
        <v>44</v>
      </c>
      <c r="BN1070" s="143">
        <v>0</v>
      </c>
      <c r="BO1070" s="7">
        <v>0</v>
      </c>
      <c r="BP1070" s="7">
        <v>0</v>
      </c>
      <c r="BQ1070" s="7">
        <v>4</v>
      </c>
      <c r="BR1070" s="7">
        <v>8</v>
      </c>
      <c r="BS1070" s="7">
        <v>12</v>
      </c>
      <c r="BT1070" s="7">
        <v>10</v>
      </c>
      <c r="BU1070" s="7">
        <v>6</v>
      </c>
      <c r="BV1070" s="7">
        <v>3</v>
      </c>
      <c r="BW1070" s="7">
        <v>0</v>
      </c>
      <c r="BX1070" s="7">
        <v>0</v>
      </c>
      <c r="BY1070" s="7">
        <v>0</v>
      </c>
      <c r="BZ1070" s="7">
        <v>0</v>
      </c>
      <c r="CA1070" s="7">
        <v>1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44</v>
      </c>
      <c r="CI1070" s="25">
        <v>1</v>
      </c>
      <c r="CJ1070" s="74">
        <v>41</v>
      </c>
      <c r="CK1070" s="25">
        <v>0.93181818181818177</v>
      </c>
      <c r="CL1070" s="74">
        <v>20</v>
      </c>
      <c r="CM1070" s="25">
        <v>0.45454545454545453</v>
      </c>
      <c r="CN1070" s="21">
        <v>35.104318181818186</v>
      </c>
      <c r="CO1070" s="21">
        <v>43.527499999999996</v>
      </c>
      <c r="CP1070" s="21">
        <v>48.48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9</v>
      </c>
      <c r="D1071" s="154">
        <v>0</v>
      </c>
      <c r="E1071" s="91">
        <v>0</v>
      </c>
      <c r="F1071" s="91">
        <v>0</v>
      </c>
      <c r="G1071" s="91">
        <v>1</v>
      </c>
      <c r="H1071" s="91">
        <v>3</v>
      </c>
      <c r="I1071" s="91">
        <v>0</v>
      </c>
      <c r="J1071" s="91">
        <v>1</v>
      </c>
      <c r="K1071" s="91">
        <v>1</v>
      </c>
      <c r="L1071" s="91">
        <v>1</v>
      </c>
      <c r="M1071" s="91">
        <v>0</v>
      </c>
      <c r="N1071" s="91">
        <v>1</v>
      </c>
      <c r="O1071" s="91">
        <v>1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9</v>
      </c>
      <c r="Y1071" s="25">
        <v>1</v>
      </c>
      <c r="Z1071" s="74">
        <v>9</v>
      </c>
      <c r="AA1071" s="25">
        <v>1</v>
      </c>
      <c r="AB1071" s="74">
        <v>5</v>
      </c>
      <c r="AC1071" s="25">
        <v>0.55555555555555558</v>
      </c>
      <c r="AD1071" s="21">
        <v>38.594444444444456</v>
      </c>
      <c r="AE1071" s="21">
        <v>59.115000000000002</v>
      </c>
      <c r="AF1071" s="21" t="s">
        <v>126</v>
      </c>
      <c r="AG1071" s="8"/>
      <c r="AH1071" s="71">
        <v>11</v>
      </c>
      <c r="AI1071" s="154">
        <v>0</v>
      </c>
      <c r="AJ1071" s="91">
        <v>0</v>
      </c>
      <c r="AK1071" s="91">
        <v>0</v>
      </c>
      <c r="AL1071" s="91">
        <v>0</v>
      </c>
      <c r="AM1071" s="91">
        <v>3</v>
      </c>
      <c r="AN1071" s="91">
        <v>3</v>
      </c>
      <c r="AO1071" s="91">
        <v>2</v>
      </c>
      <c r="AP1071" s="91">
        <v>0</v>
      </c>
      <c r="AQ1071" s="91">
        <v>3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11</v>
      </c>
      <c r="BD1071" s="25">
        <v>1</v>
      </c>
      <c r="BE1071" s="74">
        <v>11</v>
      </c>
      <c r="BF1071" s="25">
        <v>1</v>
      </c>
      <c r="BG1071" s="74">
        <v>5</v>
      </c>
      <c r="BH1071" s="25">
        <v>0.45454545454545453</v>
      </c>
      <c r="BI1071" s="21">
        <v>35.427272727272729</v>
      </c>
      <c r="BJ1071" s="21">
        <v>46.938000000000002</v>
      </c>
      <c r="BK1071" s="21" t="s">
        <v>126</v>
      </c>
      <c r="BL1071" s="8"/>
      <c r="BM1071" s="71">
        <v>20</v>
      </c>
      <c r="BN1071" s="143">
        <v>0</v>
      </c>
      <c r="BO1071" s="7">
        <v>0</v>
      </c>
      <c r="BP1071" s="7">
        <v>0</v>
      </c>
      <c r="BQ1071" s="7">
        <v>1</v>
      </c>
      <c r="BR1071" s="7">
        <v>6</v>
      </c>
      <c r="BS1071" s="7">
        <v>3</v>
      </c>
      <c r="BT1071" s="7">
        <v>3</v>
      </c>
      <c r="BU1071" s="7">
        <v>1</v>
      </c>
      <c r="BV1071" s="7">
        <v>4</v>
      </c>
      <c r="BW1071" s="7">
        <v>0</v>
      </c>
      <c r="BX1071" s="7">
        <v>1</v>
      </c>
      <c r="BY1071" s="7">
        <v>1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20</v>
      </c>
      <c r="CI1071" s="25">
        <v>1</v>
      </c>
      <c r="CJ1071" s="74">
        <v>20</v>
      </c>
      <c r="CK1071" s="25">
        <v>1</v>
      </c>
      <c r="CL1071" s="74">
        <v>10</v>
      </c>
      <c r="CM1071" s="25">
        <v>0.5</v>
      </c>
      <c r="CN1071" s="21">
        <v>36.852499999999999</v>
      </c>
      <c r="CO1071" s="21">
        <v>47.418999999999997</v>
      </c>
      <c r="CP1071" s="21">
        <v>61.567499999999995</v>
      </c>
      <c r="CQ1071" s="43"/>
    </row>
    <row r="1072" spans="1:95" x14ac:dyDescent="0.35">
      <c r="A1072" s="134">
        <v>1</v>
      </c>
      <c r="B1072" s="184">
        <v>0.125</v>
      </c>
      <c r="C1072" s="71">
        <v>9</v>
      </c>
      <c r="D1072" s="154">
        <v>0</v>
      </c>
      <c r="E1072" s="91">
        <v>0</v>
      </c>
      <c r="F1072" s="91">
        <v>1</v>
      </c>
      <c r="G1072" s="91">
        <v>0</v>
      </c>
      <c r="H1072" s="91">
        <v>1</v>
      </c>
      <c r="I1072" s="91">
        <v>2</v>
      </c>
      <c r="J1072" s="91">
        <v>0</v>
      </c>
      <c r="K1072" s="91">
        <v>3</v>
      </c>
      <c r="L1072" s="91">
        <v>0</v>
      </c>
      <c r="M1072" s="91">
        <v>1</v>
      </c>
      <c r="N1072" s="91">
        <v>0</v>
      </c>
      <c r="O1072" s="91">
        <v>0</v>
      </c>
      <c r="P1072" s="91">
        <v>1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8</v>
      </c>
      <c r="Y1072" s="25">
        <v>0.88888888888888884</v>
      </c>
      <c r="Z1072" s="74">
        <v>8</v>
      </c>
      <c r="AA1072" s="25">
        <v>0.88888888888888884</v>
      </c>
      <c r="AB1072" s="74">
        <v>5</v>
      </c>
      <c r="AC1072" s="25">
        <v>0.55555555555555558</v>
      </c>
      <c r="AD1072" s="21">
        <v>39.67</v>
      </c>
      <c r="AE1072" s="21">
        <v>60.185000000000002</v>
      </c>
      <c r="AF1072" s="21" t="s">
        <v>126</v>
      </c>
      <c r="AG1072" s="8"/>
      <c r="AH1072" s="71">
        <v>13</v>
      </c>
      <c r="AI1072" s="154">
        <v>0</v>
      </c>
      <c r="AJ1072" s="91">
        <v>0</v>
      </c>
      <c r="AK1072" s="91">
        <v>2</v>
      </c>
      <c r="AL1072" s="91">
        <v>1</v>
      </c>
      <c r="AM1072" s="91">
        <v>3</v>
      </c>
      <c r="AN1072" s="91">
        <v>1</v>
      </c>
      <c r="AO1072" s="91">
        <v>1</v>
      </c>
      <c r="AP1072" s="91">
        <v>4</v>
      </c>
      <c r="AQ1072" s="91">
        <v>0</v>
      </c>
      <c r="AR1072" s="91">
        <v>0</v>
      </c>
      <c r="AS1072" s="91">
        <v>1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11</v>
      </c>
      <c r="BD1072" s="25">
        <v>0.84615384615384615</v>
      </c>
      <c r="BE1072" s="74">
        <v>10</v>
      </c>
      <c r="BF1072" s="25">
        <v>0.76923076923076927</v>
      </c>
      <c r="BG1072" s="74">
        <v>6</v>
      </c>
      <c r="BH1072" s="25">
        <v>0.46153846153846156</v>
      </c>
      <c r="BI1072" s="21">
        <v>33.818461538461541</v>
      </c>
      <c r="BJ1072" s="21">
        <v>44.366</v>
      </c>
      <c r="BK1072" s="21" t="s">
        <v>126</v>
      </c>
      <c r="BL1072" s="8"/>
      <c r="BM1072" s="71">
        <v>22</v>
      </c>
      <c r="BN1072" s="143">
        <v>0</v>
      </c>
      <c r="BO1072" s="7">
        <v>0</v>
      </c>
      <c r="BP1072" s="7">
        <v>3</v>
      </c>
      <c r="BQ1072" s="7">
        <v>1</v>
      </c>
      <c r="BR1072" s="7">
        <v>4</v>
      </c>
      <c r="BS1072" s="7">
        <v>3</v>
      </c>
      <c r="BT1072" s="7">
        <v>1</v>
      </c>
      <c r="BU1072" s="7">
        <v>7</v>
      </c>
      <c r="BV1072" s="7">
        <v>0</v>
      </c>
      <c r="BW1072" s="7">
        <v>1</v>
      </c>
      <c r="BX1072" s="7">
        <v>1</v>
      </c>
      <c r="BY1072" s="7">
        <v>0</v>
      </c>
      <c r="BZ1072" s="7">
        <v>1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19</v>
      </c>
      <c r="CI1072" s="25">
        <v>0.86363636363636365</v>
      </c>
      <c r="CJ1072" s="74">
        <v>18</v>
      </c>
      <c r="CK1072" s="25">
        <v>0.81818181818181823</v>
      </c>
      <c r="CL1072" s="74">
        <v>11</v>
      </c>
      <c r="CM1072" s="25">
        <v>0.5</v>
      </c>
      <c r="CN1072" s="21">
        <v>36.212272727272733</v>
      </c>
      <c r="CO1072" s="21">
        <v>50.043000000000006</v>
      </c>
      <c r="CP1072" s="21">
        <v>64.649499999999989</v>
      </c>
      <c r="CQ1072" s="43"/>
    </row>
    <row r="1073" spans="1:95" x14ac:dyDescent="0.35">
      <c r="A1073" s="134">
        <v>1</v>
      </c>
      <c r="B1073" s="184">
        <v>0.16666700000000001</v>
      </c>
      <c r="C1073" s="71">
        <v>17</v>
      </c>
      <c r="D1073" s="154">
        <v>0</v>
      </c>
      <c r="E1073" s="91">
        <v>0</v>
      </c>
      <c r="F1073" s="91">
        <v>1</v>
      </c>
      <c r="G1073" s="91">
        <v>2</v>
      </c>
      <c r="H1073" s="91">
        <v>4</v>
      </c>
      <c r="I1073" s="91">
        <v>4</v>
      </c>
      <c r="J1073" s="91">
        <v>2</v>
      </c>
      <c r="K1073" s="91">
        <v>1</v>
      </c>
      <c r="L1073" s="91">
        <v>2</v>
      </c>
      <c r="M1073" s="91">
        <v>0</v>
      </c>
      <c r="N1073" s="91">
        <v>0</v>
      </c>
      <c r="O1073" s="91">
        <v>1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16</v>
      </c>
      <c r="Y1073" s="25">
        <v>0.94117647058823528</v>
      </c>
      <c r="Z1073" s="74">
        <v>16</v>
      </c>
      <c r="AA1073" s="25">
        <v>0.94117647058823528</v>
      </c>
      <c r="AB1073" s="74">
        <v>6</v>
      </c>
      <c r="AC1073" s="25">
        <v>0.35294117647058826</v>
      </c>
      <c r="AD1073" s="21">
        <v>33.973529411764702</v>
      </c>
      <c r="AE1073" s="21">
        <v>46.238</v>
      </c>
      <c r="AF1073" s="21" t="s">
        <v>126</v>
      </c>
      <c r="AG1073" s="8"/>
      <c r="AH1073" s="71">
        <v>15</v>
      </c>
      <c r="AI1073" s="154">
        <v>0</v>
      </c>
      <c r="AJ1073" s="91">
        <v>0</v>
      </c>
      <c r="AK1073" s="91">
        <v>0</v>
      </c>
      <c r="AL1073" s="91">
        <v>0</v>
      </c>
      <c r="AM1073" s="91">
        <v>5</v>
      </c>
      <c r="AN1073" s="91">
        <v>2</v>
      </c>
      <c r="AO1073" s="91">
        <v>4</v>
      </c>
      <c r="AP1073" s="91">
        <v>0</v>
      </c>
      <c r="AQ1073" s="91">
        <v>2</v>
      </c>
      <c r="AR1073" s="91">
        <v>1</v>
      </c>
      <c r="AS1073" s="91">
        <v>1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15</v>
      </c>
      <c r="BD1073" s="25">
        <v>1</v>
      </c>
      <c r="BE1073" s="74">
        <v>15</v>
      </c>
      <c r="BF1073" s="25">
        <v>1</v>
      </c>
      <c r="BG1073" s="74">
        <v>8</v>
      </c>
      <c r="BH1073" s="25">
        <v>0.53333333333333333</v>
      </c>
      <c r="BI1073" s="21">
        <v>37.112000000000009</v>
      </c>
      <c r="BJ1073" s="21">
        <v>50.23</v>
      </c>
      <c r="BK1073" s="21" t="s">
        <v>126</v>
      </c>
      <c r="BL1073" s="8"/>
      <c r="BM1073" s="71">
        <v>32</v>
      </c>
      <c r="BN1073" s="143">
        <v>0</v>
      </c>
      <c r="BO1073" s="7">
        <v>0</v>
      </c>
      <c r="BP1073" s="7">
        <v>1</v>
      </c>
      <c r="BQ1073" s="7">
        <v>2</v>
      </c>
      <c r="BR1073" s="7">
        <v>9</v>
      </c>
      <c r="BS1073" s="7">
        <v>6</v>
      </c>
      <c r="BT1073" s="7">
        <v>6</v>
      </c>
      <c r="BU1073" s="7">
        <v>1</v>
      </c>
      <c r="BV1073" s="7">
        <v>4</v>
      </c>
      <c r="BW1073" s="7">
        <v>1</v>
      </c>
      <c r="BX1073" s="7">
        <v>1</v>
      </c>
      <c r="BY1073" s="7">
        <v>1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31</v>
      </c>
      <c r="CI1073" s="25">
        <v>0.96875</v>
      </c>
      <c r="CJ1073" s="74">
        <v>31</v>
      </c>
      <c r="CK1073" s="25">
        <v>0.96875</v>
      </c>
      <c r="CL1073" s="74">
        <v>14</v>
      </c>
      <c r="CM1073" s="25">
        <v>0.4375</v>
      </c>
      <c r="CN1073" s="21">
        <v>35.444687500000001</v>
      </c>
      <c r="CO1073" s="21">
        <v>46.125500000000002</v>
      </c>
      <c r="CP1073" s="21">
        <v>57.354999999999997</v>
      </c>
      <c r="CQ1073" s="43"/>
    </row>
    <row r="1074" spans="1:95" x14ac:dyDescent="0.35">
      <c r="A1074" s="134">
        <v>1</v>
      </c>
      <c r="B1074" s="184">
        <v>0.20833299999999999</v>
      </c>
      <c r="C1074" s="71">
        <v>72</v>
      </c>
      <c r="D1074" s="154">
        <v>0</v>
      </c>
      <c r="E1074" s="91">
        <v>0</v>
      </c>
      <c r="F1074" s="91">
        <v>0</v>
      </c>
      <c r="G1074" s="91">
        <v>12</v>
      </c>
      <c r="H1074" s="91">
        <v>10</v>
      </c>
      <c r="I1074" s="91">
        <v>14</v>
      </c>
      <c r="J1074" s="91">
        <v>22</v>
      </c>
      <c r="K1074" s="91">
        <v>7</v>
      </c>
      <c r="L1074" s="91">
        <v>6</v>
      </c>
      <c r="M1074" s="91">
        <v>0</v>
      </c>
      <c r="N1074" s="91">
        <v>1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72</v>
      </c>
      <c r="Y1074" s="25">
        <v>1</v>
      </c>
      <c r="Z1074" s="74">
        <v>64</v>
      </c>
      <c r="AA1074" s="25">
        <v>0.88888888888888884</v>
      </c>
      <c r="AB1074" s="74">
        <v>36</v>
      </c>
      <c r="AC1074" s="25">
        <v>0.5</v>
      </c>
      <c r="AD1074" s="21">
        <v>34.266666666666659</v>
      </c>
      <c r="AE1074" s="21">
        <v>41.766500000000001</v>
      </c>
      <c r="AF1074" s="21">
        <v>47.957499999999989</v>
      </c>
      <c r="AG1074" s="8"/>
      <c r="AH1074" s="71">
        <v>35</v>
      </c>
      <c r="AI1074" s="154">
        <v>0</v>
      </c>
      <c r="AJ1074" s="91">
        <v>0</v>
      </c>
      <c r="AK1074" s="91">
        <v>1</v>
      </c>
      <c r="AL1074" s="91">
        <v>2</v>
      </c>
      <c r="AM1074" s="91">
        <v>4</v>
      </c>
      <c r="AN1074" s="91">
        <v>9</v>
      </c>
      <c r="AO1074" s="91">
        <v>11</v>
      </c>
      <c r="AP1074" s="91">
        <v>6</v>
      </c>
      <c r="AQ1074" s="91">
        <v>1</v>
      </c>
      <c r="AR1074" s="91">
        <v>0</v>
      </c>
      <c r="AS1074" s="91">
        <v>0</v>
      </c>
      <c r="AT1074" s="91">
        <v>1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34</v>
      </c>
      <c r="BD1074" s="25">
        <v>0.97142857142857142</v>
      </c>
      <c r="BE1074" s="74">
        <v>32</v>
      </c>
      <c r="BF1074" s="25">
        <v>0.91428571428571426</v>
      </c>
      <c r="BG1074" s="74">
        <v>19</v>
      </c>
      <c r="BH1074" s="25">
        <v>0.54285714285714282</v>
      </c>
      <c r="BI1074" s="21">
        <v>35.895714285714291</v>
      </c>
      <c r="BJ1074" s="21">
        <v>42.701999999999998</v>
      </c>
      <c r="BK1074" s="21">
        <v>51.03599999999993</v>
      </c>
      <c r="BL1074" s="8"/>
      <c r="BM1074" s="71">
        <v>107</v>
      </c>
      <c r="BN1074" s="143">
        <v>0</v>
      </c>
      <c r="BO1074" s="7">
        <v>0</v>
      </c>
      <c r="BP1074" s="7">
        <v>1</v>
      </c>
      <c r="BQ1074" s="7">
        <v>14</v>
      </c>
      <c r="BR1074" s="7">
        <v>14</v>
      </c>
      <c r="BS1074" s="7">
        <v>23</v>
      </c>
      <c r="BT1074" s="7">
        <v>33</v>
      </c>
      <c r="BU1074" s="7">
        <v>13</v>
      </c>
      <c r="BV1074" s="7">
        <v>7</v>
      </c>
      <c r="BW1074" s="7">
        <v>0</v>
      </c>
      <c r="BX1074" s="7">
        <v>1</v>
      </c>
      <c r="BY1074" s="7">
        <v>1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106</v>
      </c>
      <c r="CI1074" s="25">
        <v>0.99065420560747663</v>
      </c>
      <c r="CJ1074" s="74">
        <v>96</v>
      </c>
      <c r="CK1074" s="25">
        <v>0.89719626168224298</v>
      </c>
      <c r="CL1074" s="74">
        <v>55</v>
      </c>
      <c r="CM1074" s="25">
        <v>0.51401869158878499</v>
      </c>
      <c r="CN1074" s="21">
        <v>34.799532710280381</v>
      </c>
      <c r="CO1074" s="21">
        <v>42.045999999999999</v>
      </c>
      <c r="CP1074" s="21">
        <v>47.421999999999997</v>
      </c>
      <c r="CQ1074" s="43"/>
    </row>
    <row r="1075" spans="1:95" x14ac:dyDescent="0.35">
      <c r="A1075" s="134">
        <v>1</v>
      </c>
      <c r="B1075" s="184">
        <v>0.25</v>
      </c>
      <c r="C1075" s="71">
        <v>213</v>
      </c>
      <c r="D1075" s="154">
        <v>0</v>
      </c>
      <c r="E1075" s="91">
        <v>0</v>
      </c>
      <c r="F1075" s="91">
        <v>2</v>
      </c>
      <c r="G1075" s="91">
        <v>10</v>
      </c>
      <c r="H1075" s="91">
        <v>73</v>
      </c>
      <c r="I1075" s="91">
        <v>90</v>
      </c>
      <c r="J1075" s="91">
        <v>31</v>
      </c>
      <c r="K1075" s="91">
        <v>6</v>
      </c>
      <c r="L1075" s="91">
        <v>0</v>
      </c>
      <c r="M1075" s="91">
        <v>0</v>
      </c>
      <c r="N1075" s="91">
        <v>0</v>
      </c>
      <c r="O1075" s="91">
        <v>1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211</v>
      </c>
      <c r="Y1075" s="25">
        <v>0.99061032863849763</v>
      </c>
      <c r="Z1075" s="74">
        <v>208</v>
      </c>
      <c r="AA1075" s="25">
        <v>0.97652582159624413</v>
      </c>
      <c r="AB1075" s="74">
        <v>38</v>
      </c>
      <c r="AC1075" s="25">
        <v>0.17840375586854459</v>
      </c>
      <c r="AD1075" s="21">
        <v>31.377887323943661</v>
      </c>
      <c r="AE1075" s="21">
        <v>35.836000000000006</v>
      </c>
      <c r="AF1075" s="21">
        <v>39.19</v>
      </c>
      <c r="AG1075" s="8"/>
      <c r="AH1075" s="71">
        <v>78</v>
      </c>
      <c r="AI1075" s="154">
        <v>0</v>
      </c>
      <c r="AJ1075" s="91">
        <v>0</v>
      </c>
      <c r="AK1075" s="91">
        <v>2</v>
      </c>
      <c r="AL1075" s="91">
        <v>17</v>
      </c>
      <c r="AM1075" s="91">
        <v>21</v>
      </c>
      <c r="AN1075" s="91">
        <v>19</v>
      </c>
      <c r="AO1075" s="91">
        <v>12</v>
      </c>
      <c r="AP1075" s="91">
        <v>3</v>
      </c>
      <c r="AQ1075" s="91">
        <v>3</v>
      </c>
      <c r="AR1075" s="91">
        <v>1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76</v>
      </c>
      <c r="BD1075" s="25">
        <v>0.97435897435897434</v>
      </c>
      <c r="BE1075" s="74">
        <v>64</v>
      </c>
      <c r="BF1075" s="25">
        <v>0.82051282051282048</v>
      </c>
      <c r="BG1075" s="74">
        <v>19</v>
      </c>
      <c r="BH1075" s="25">
        <v>0.24358974358974358</v>
      </c>
      <c r="BI1075" s="21">
        <v>30.583717948717947</v>
      </c>
      <c r="BJ1075" s="21">
        <v>38.162500000000001</v>
      </c>
      <c r="BK1075" s="21">
        <v>46.460999999999999</v>
      </c>
      <c r="BL1075" s="8"/>
      <c r="BM1075" s="71">
        <v>291</v>
      </c>
      <c r="BN1075" s="143">
        <v>0</v>
      </c>
      <c r="BO1075" s="7">
        <v>0</v>
      </c>
      <c r="BP1075" s="7">
        <v>4</v>
      </c>
      <c r="BQ1075" s="7">
        <v>27</v>
      </c>
      <c r="BR1075" s="7">
        <v>94</v>
      </c>
      <c r="BS1075" s="7">
        <v>109</v>
      </c>
      <c r="BT1075" s="7">
        <v>43</v>
      </c>
      <c r="BU1075" s="7">
        <v>9</v>
      </c>
      <c r="BV1075" s="7">
        <v>3</v>
      </c>
      <c r="BW1075" s="7">
        <v>1</v>
      </c>
      <c r="BX1075" s="7">
        <v>0</v>
      </c>
      <c r="BY1075" s="7">
        <v>1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287</v>
      </c>
      <c r="CI1075" s="25">
        <v>0.9862542955326461</v>
      </c>
      <c r="CJ1075" s="74">
        <v>272</v>
      </c>
      <c r="CK1075" s="25">
        <v>0.93470790378006874</v>
      </c>
      <c r="CL1075" s="74">
        <v>57</v>
      </c>
      <c r="CM1075" s="25">
        <v>0.19587628865979381</v>
      </c>
      <c r="CN1075" s="21">
        <v>31.165017182130605</v>
      </c>
      <c r="CO1075" s="21">
        <v>35.975999999999999</v>
      </c>
      <c r="CP1075" s="21">
        <v>40.395999999999972</v>
      </c>
      <c r="CQ1075" s="43"/>
    </row>
    <row r="1076" spans="1:95" x14ac:dyDescent="0.35">
      <c r="A1076" s="134">
        <v>1</v>
      </c>
      <c r="B1076" s="184">
        <v>0.29166700000000001</v>
      </c>
      <c r="C1076" s="71">
        <v>595</v>
      </c>
      <c r="D1076" s="154">
        <v>1</v>
      </c>
      <c r="E1076" s="91">
        <v>2</v>
      </c>
      <c r="F1076" s="91">
        <v>28</v>
      </c>
      <c r="G1076" s="91">
        <v>150</v>
      </c>
      <c r="H1076" s="91">
        <v>266</v>
      </c>
      <c r="I1076" s="91">
        <v>135</v>
      </c>
      <c r="J1076" s="91">
        <v>9</v>
      </c>
      <c r="K1076" s="91">
        <v>2</v>
      </c>
      <c r="L1076" s="91">
        <v>1</v>
      </c>
      <c r="M1076" s="91">
        <v>0</v>
      </c>
      <c r="N1076" s="91">
        <v>0</v>
      </c>
      <c r="O1076" s="91">
        <v>1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564</v>
      </c>
      <c r="Y1076" s="25">
        <v>0.94789915966386551</v>
      </c>
      <c r="Z1076" s="74">
        <v>454</v>
      </c>
      <c r="AA1076" s="25">
        <v>0.76302521008403357</v>
      </c>
      <c r="AB1076" s="74">
        <v>13</v>
      </c>
      <c r="AC1076" s="25">
        <v>2.1848739495798318E-2</v>
      </c>
      <c r="AD1076" s="21">
        <v>27.044487394958008</v>
      </c>
      <c r="AE1076" s="21">
        <v>31.38</v>
      </c>
      <c r="AF1076" s="21">
        <v>33.49799999999999</v>
      </c>
      <c r="AG1076" s="8"/>
      <c r="AH1076" s="71">
        <v>224</v>
      </c>
      <c r="AI1076" s="154">
        <v>3</v>
      </c>
      <c r="AJ1076" s="91">
        <v>4</v>
      </c>
      <c r="AK1076" s="91">
        <v>24</v>
      </c>
      <c r="AL1076" s="91">
        <v>73</v>
      </c>
      <c r="AM1076" s="91">
        <v>74</v>
      </c>
      <c r="AN1076" s="91">
        <v>39</v>
      </c>
      <c r="AO1076" s="91">
        <v>6</v>
      </c>
      <c r="AP1076" s="91">
        <v>1</v>
      </c>
      <c r="AQ1076" s="91">
        <v>0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193</v>
      </c>
      <c r="BD1076" s="25">
        <v>0.8616071428571429</v>
      </c>
      <c r="BE1076" s="74">
        <v>135</v>
      </c>
      <c r="BF1076" s="25">
        <v>0.6026785714285714</v>
      </c>
      <c r="BG1076" s="74">
        <v>7</v>
      </c>
      <c r="BH1076" s="25">
        <v>3.125E-2</v>
      </c>
      <c r="BI1076" s="21">
        <v>25.419866071428576</v>
      </c>
      <c r="BJ1076" s="21">
        <v>31.137499999999999</v>
      </c>
      <c r="BK1076" s="21">
        <v>33.594999999999999</v>
      </c>
      <c r="BL1076" s="8"/>
      <c r="BM1076" s="71">
        <v>819</v>
      </c>
      <c r="BN1076" s="143">
        <v>4</v>
      </c>
      <c r="BO1076" s="7">
        <v>6</v>
      </c>
      <c r="BP1076" s="7">
        <v>52</v>
      </c>
      <c r="BQ1076" s="7">
        <v>223</v>
      </c>
      <c r="BR1076" s="7">
        <v>340</v>
      </c>
      <c r="BS1076" s="7">
        <v>174</v>
      </c>
      <c r="BT1076" s="7">
        <v>15</v>
      </c>
      <c r="BU1076" s="7">
        <v>3</v>
      </c>
      <c r="BV1076" s="7">
        <v>1</v>
      </c>
      <c r="BW1076" s="7">
        <v>0</v>
      </c>
      <c r="BX1076" s="7">
        <v>0</v>
      </c>
      <c r="BY1076" s="7">
        <v>1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757</v>
      </c>
      <c r="CI1076" s="25">
        <v>0.92429792429792434</v>
      </c>
      <c r="CJ1076" s="74">
        <v>589</v>
      </c>
      <c r="CK1076" s="25">
        <v>0.71916971916971917</v>
      </c>
      <c r="CL1076" s="74">
        <v>20</v>
      </c>
      <c r="CM1076" s="25">
        <v>2.442002442002442E-2</v>
      </c>
      <c r="CN1076" s="21">
        <v>26.600146520146538</v>
      </c>
      <c r="CO1076" s="21">
        <v>31.37</v>
      </c>
      <c r="CP1076" s="21">
        <v>33.47</v>
      </c>
      <c r="CQ1076" s="43"/>
    </row>
    <row r="1077" spans="1:95" x14ac:dyDescent="0.35">
      <c r="A1077" s="134">
        <v>1</v>
      </c>
      <c r="B1077" s="184">
        <v>0.33333299999999999</v>
      </c>
      <c r="C1077" s="71">
        <v>527</v>
      </c>
      <c r="D1077" s="154">
        <v>7</v>
      </c>
      <c r="E1077" s="91">
        <v>11</v>
      </c>
      <c r="F1077" s="91">
        <v>29</v>
      </c>
      <c r="G1077" s="91">
        <v>192</v>
      </c>
      <c r="H1077" s="91">
        <v>217</v>
      </c>
      <c r="I1077" s="91">
        <v>65</v>
      </c>
      <c r="J1077" s="91">
        <v>5</v>
      </c>
      <c r="K1077" s="91">
        <v>1</v>
      </c>
      <c r="L1077" s="91">
        <v>0</v>
      </c>
      <c r="M1077" s="91">
        <v>0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480</v>
      </c>
      <c r="Y1077" s="25">
        <v>0.91081593927893734</v>
      </c>
      <c r="Z1077" s="74">
        <v>337</v>
      </c>
      <c r="AA1077" s="25">
        <v>0.63946869070208734</v>
      </c>
      <c r="AB1077" s="74">
        <v>6</v>
      </c>
      <c r="AC1077" s="25">
        <v>1.1385199240986717E-2</v>
      </c>
      <c r="AD1077" s="21">
        <v>25.328140417457309</v>
      </c>
      <c r="AE1077" s="21">
        <v>29.740000000000002</v>
      </c>
      <c r="AF1077" s="21">
        <v>32.811999999999998</v>
      </c>
      <c r="AG1077" s="8"/>
      <c r="AH1077" s="71">
        <v>404</v>
      </c>
      <c r="AI1077" s="154">
        <v>3</v>
      </c>
      <c r="AJ1077" s="91">
        <v>8</v>
      </c>
      <c r="AK1077" s="91">
        <v>75</v>
      </c>
      <c r="AL1077" s="91">
        <v>154</v>
      </c>
      <c r="AM1077" s="91">
        <v>119</v>
      </c>
      <c r="AN1077" s="91">
        <v>36</v>
      </c>
      <c r="AO1077" s="91">
        <v>7</v>
      </c>
      <c r="AP1077" s="91">
        <v>0</v>
      </c>
      <c r="AQ1077" s="91">
        <v>1</v>
      </c>
      <c r="AR1077" s="91">
        <v>1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318</v>
      </c>
      <c r="BD1077" s="25">
        <v>0.78712871287128716</v>
      </c>
      <c r="BE1077" s="74">
        <v>190</v>
      </c>
      <c r="BF1077" s="25">
        <v>0.47029702970297027</v>
      </c>
      <c r="BG1077" s="74">
        <v>9</v>
      </c>
      <c r="BH1077" s="25">
        <v>2.2277227722772276E-2</v>
      </c>
      <c r="BI1077" s="21">
        <v>24.079876237623747</v>
      </c>
      <c r="BJ1077" s="21">
        <v>29.294999999999998</v>
      </c>
      <c r="BK1077" s="21">
        <v>31.8675</v>
      </c>
      <c r="BL1077" s="8"/>
      <c r="BM1077" s="71">
        <v>931</v>
      </c>
      <c r="BN1077" s="143">
        <v>10</v>
      </c>
      <c r="BO1077" s="7">
        <v>19</v>
      </c>
      <c r="BP1077" s="7">
        <v>104</v>
      </c>
      <c r="BQ1077" s="7">
        <v>346</v>
      </c>
      <c r="BR1077" s="7">
        <v>336</v>
      </c>
      <c r="BS1077" s="7">
        <v>101</v>
      </c>
      <c r="BT1077" s="7">
        <v>12</v>
      </c>
      <c r="BU1077" s="7">
        <v>1</v>
      </c>
      <c r="BV1077" s="7">
        <v>1</v>
      </c>
      <c r="BW1077" s="7">
        <v>1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798</v>
      </c>
      <c r="CI1077" s="25">
        <v>0.8571428571428571</v>
      </c>
      <c r="CJ1077" s="74">
        <v>527</v>
      </c>
      <c r="CK1077" s="25">
        <v>0.56605800214822766</v>
      </c>
      <c r="CL1077" s="74">
        <v>15</v>
      </c>
      <c r="CM1077" s="25">
        <v>1.611170784103115E-2</v>
      </c>
      <c r="CN1077" s="21">
        <v>24.786466165413543</v>
      </c>
      <c r="CO1077" s="21">
        <v>29.613999999999997</v>
      </c>
      <c r="CP1077" s="21">
        <v>32.671999999999997</v>
      </c>
      <c r="CQ1077" s="43"/>
    </row>
    <row r="1078" spans="1:95" x14ac:dyDescent="0.35">
      <c r="A1078" s="134">
        <v>1</v>
      </c>
      <c r="B1078" s="184">
        <v>0.375</v>
      </c>
      <c r="C1078" s="71">
        <v>445</v>
      </c>
      <c r="D1078" s="154">
        <v>0</v>
      </c>
      <c r="E1078" s="91">
        <v>3</v>
      </c>
      <c r="F1078" s="91">
        <v>4</v>
      </c>
      <c r="G1078" s="91">
        <v>110</v>
      </c>
      <c r="H1078" s="91">
        <v>179</v>
      </c>
      <c r="I1078" s="91">
        <v>115</v>
      </c>
      <c r="J1078" s="91">
        <v>27</v>
      </c>
      <c r="K1078" s="91">
        <v>4</v>
      </c>
      <c r="L1078" s="91">
        <v>3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438</v>
      </c>
      <c r="Y1078" s="25">
        <v>0.98426966292134832</v>
      </c>
      <c r="Z1078" s="74">
        <v>364</v>
      </c>
      <c r="AA1078" s="25">
        <v>0.81797752808988766</v>
      </c>
      <c r="AB1078" s="74">
        <v>34</v>
      </c>
      <c r="AC1078" s="25">
        <v>7.6404494382022473E-2</v>
      </c>
      <c r="AD1078" s="21">
        <v>28.348853932584273</v>
      </c>
      <c r="AE1078" s="21">
        <v>32.804999999999993</v>
      </c>
      <c r="AF1078" s="21">
        <v>36.021999999999998</v>
      </c>
      <c r="AG1078" s="8"/>
      <c r="AH1078" s="71">
        <v>306</v>
      </c>
      <c r="AI1078" s="154">
        <v>0</v>
      </c>
      <c r="AJ1078" s="91">
        <v>1</v>
      </c>
      <c r="AK1078" s="91">
        <v>23</v>
      </c>
      <c r="AL1078" s="91">
        <v>118</v>
      </c>
      <c r="AM1078" s="91">
        <v>104</v>
      </c>
      <c r="AN1078" s="91">
        <v>39</v>
      </c>
      <c r="AO1078" s="91">
        <v>17</v>
      </c>
      <c r="AP1078" s="91">
        <v>2</v>
      </c>
      <c r="AQ1078" s="91">
        <v>1</v>
      </c>
      <c r="AR1078" s="91">
        <v>0</v>
      </c>
      <c r="AS1078" s="91">
        <v>0</v>
      </c>
      <c r="AT1078" s="91">
        <v>1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282</v>
      </c>
      <c r="BD1078" s="25">
        <v>0.92156862745098034</v>
      </c>
      <c r="BE1078" s="74">
        <v>193</v>
      </c>
      <c r="BF1078" s="25">
        <v>0.63071895424836599</v>
      </c>
      <c r="BG1078" s="74">
        <v>21</v>
      </c>
      <c r="BH1078" s="25">
        <v>6.8627450980392163E-2</v>
      </c>
      <c r="BI1078" s="21">
        <v>26.234379084967316</v>
      </c>
      <c r="BJ1078" s="21">
        <v>31.025999999999996</v>
      </c>
      <c r="BK1078" s="21">
        <v>35.6</v>
      </c>
      <c r="BL1078" s="8"/>
      <c r="BM1078" s="71">
        <v>751</v>
      </c>
      <c r="BN1078" s="143">
        <v>0</v>
      </c>
      <c r="BO1078" s="7">
        <v>4</v>
      </c>
      <c r="BP1078" s="7">
        <v>27</v>
      </c>
      <c r="BQ1078" s="7">
        <v>228</v>
      </c>
      <c r="BR1078" s="7">
        <v>283</v>
      </c>
      <c r="BS1078" s="7">
        <v>154</v>
      </c>
      <c r="BT1078" s="7">
        <v>44</v>
      </c>
      <c r="BU1078" s="7">
        <v>6</v>
      </c>
      <c r="BV1078" s="7">
        <v>4</v>
      </c>
      <c r="BW1078" s="7">
        <v>0</v>
      </c>
      <c r="BX1078" s="7">
        <v>0</v>
      </c>
      <c r="BY1078" s="7">
        <v>1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720</v>
      </c>
      <c r="CI1078" s="25">
        <v>0.95872170439414117</v>
      </c>
      <c r="CJ1078" s="74">
        <v>557</v>
      </c>
      <c r="CK1078" s="25">
        <v>0.74167776298268973</v>
      </c>
      <c r="CL1078" s="74">
        <v>55</v>
      </c>
      <c r="CM1078" s="25">
        <v>7.3235685752330221E-2</v>
      </c>
      <c r="CN1078" s="21">
        <v>27.487296937416854</v>
      </c>
      <c r="CO1078" s="21">
        <v>32.169999999999995</v>
      </c>
      <c r="CP1078" s="21">
        <v>35.700000000000003</v>
      </c>
      <c r="CQ1078" s="43"/>
    </row>
    <row r="1079" spans="1:95" x14ac:dyDescent="0.35">
      <c r="A1079" s="134">
        <v>1</v>
      </c>
      <c r="B1079" s="184">
        <v>0.41666700000000001</v>
      </c>
      <c r="C1079" s="71">
        <v>371</v>
      </c>
      <c r="D1079" s="154">
        <v>0</v>
      </c>
      <c r="E1079" s="91">
        <v>0</v>
      </c>
      <c r="F1079" s="91">
        <v>10</v>
      </c>
      <c r="G1079" s="91">
        <v>76</v>
      </c>
      <c r="H1079" s="91">
        <v>157</v>
      </c>
      <c r="I1079" s="91">
        <v>96</v>
      </c>
      <c r="J1079" s="91">
        <v>26</v>
      </c>
      <c r="K1079" s="91">
        <v>5</v>
      </c>
      <c r="L1079" s="91">
        <v>0</v>
      </c>
      <c r="M1079" s="91">
        <v>1</v>
      </c>
      <c r="N1079" s="91">
        <v>0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361</v>
      </c>
      <c r="Y1079" s="25">
        <v>0.97304582210242585</v>
      </c>
      <c r="Z1079" s="74">
        <v>313</v>
      </c>
      <c r="AA1079" s="25">
        <v>0.84366576819407013</v>
      </c>
      <c r="AB1079" s="74">
        <v>32</v>
      </c>
      <c r="AC1079" s="25">
        <v>8.6253369272237201E-2</v>
      </c>
      <c r="AD1079" s="21">
        <v>28.499541778975736</v>
      </c>
      <c r="AE1079" s="21">
        <v>33.457999999999998</v>
      </c>
      <c r="AF1079" s="21">
        <v>36.595999999999997</v>
      </c>
      <c r="AG1079" s="8"/>
      <c r="AH1079" s="71">
        <v>248</v>
      </c>
      <c r="AI1079" s="154">
        <v>1</v>
      </c>
      <c r="AJ1079" s="91">
        <v>2</v>
      </c>
      <c r="AK1079" s="91">
        <v>31</v>
      </c>
      <c r="AL1079" s="91">
        <v>81</v>
      </c>
      <c r="AM1079" s="91">
        <v>73</v>
      </c>
      <c r="AN1079" s="91">
        <v>45</v>
      </c>
      <c r="AO1079" s="91">
        <v>7</v>
      </c>
      <c r="AP1079" s="91">
        <v>6</v>
      </c>
      <c r="AQ1079" s="91">
        <v>1</v>
      </c>
      <c r="AR1079" s="91">
        <v>1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214</v>
      </c>
      <c r="BD1079" s="25">
        <v>0.86290322580645162</v>
      </c>
      <c r="BE1079" s="74">
        <v>158</v>
      </c>
      <c r="BF1079" s="25">
        <v>0.63709677419354838</v>
      </c>
      <c r="BG1079" s="74">
        <v>15</v>
      </c>
      <c r="BH1079" s="25">
        <v>6.0483870967741937E-2</v>
      </c>
      <c r="BI1079" s="21">
        <v>26.200604838709669</v>
      </c>
      <c r="BJ1079" s="21">
        <v>32.240499999999997</v>
      </c>
      <c r="BK1079" s="21">
        <v>35.782499999999985</v>
      </c>
      <c r="BL1079" s="8"/>
      <c r="BM1079" s="71">
        <v>619</v>
      </c>
      <c r="BN1079" s="143">
        <v>1</v>
      </c>
      <c r="BO1079" s="7">
        <v>2</v>
      </c>
      <c r="BP1079" s="7">
        <v>41</v>
      </c>
      <c r="BQ1079" s="7">
        <v>157</v>
      </c>
      <c r="BR1079" s="7">
        <v>230</v>
      </c>
      <c r="BS1079" s="7">
        <v>141</v>
      </c>
      <c r="BT1079" s="7">
        <v>33</v>
      </c>
      <c r="BU1079" s="7">
        <v>11</v>
      </c>
      <c r="BV1079" s="7">
        <v>1</v>
      </c>
      <c r="BW1079" s="7">
        <v>2</v>
      </c>
      <c r="BX1079" s="7">
        <v>0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575</v>
      </c>
      <c r="CI1079" s="25">
        <v>0.92891760904684972</v>
      </c>
      <c r="CJ1079" s="74">
        <v>471</v>
      </c>
      <c r="CK1079" s="25">
        <v>0.76090468497576735</v>
      </c>
      <c r="CL1079" s="74">
        <v>47</v>
      </c>
      <c r="CM1079" s="25">
        <v>7.5928917609046853E-2</v>
      </c>
      <c r="CN1079" s="21">
        <v>27.578481421647815</v>
      </c>
      <c r="CO1079" s="21">
        <v>33.01</v>
      </c>
      <c r="CP1079" s="21">
        <v>36.35</v>
      </c>
      <c r="CQ1079" s="43"/>
    </row>
    <row r="1080" spans="1:95" x14ac:dyDescent="0.35">
      <c r="A1080" s="134">
        <v>1</v>
      </c>
      <c r="B1080" s="184">
        <v>0.45833299999999999</v>
      </c>
      <c r="C1080" s="71">
        <v>331</v>
      </c>
      <c r="D1080" s="154">
        <v>0</v>
      </c>
      <c r="E1080" s="91">
        <v>1</v>
      </c>
      <c r="F1080" s="91">
        <v>13</v>
      </c>
      <c r="G1080" s="91">
        <v>58</v>
      </c>
      <c r="H1080" s="91">
        <v>109</v>
      </c>
      <c r="I1080" s="91">
        <v>117</v>
      </c>
      <c r="J1080" s="91">
        <v>25</v>
      </c>
      <c r="K1080" s="91">
        <v>5</v>
      </c>
      <c r="L1080" s="91">
        <v>1</v>
      </c>
      <c r="M1080" s="91">
        <v>1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1</v>
      </c>
      <c r="U1080" s="91">
        <v>0</v>
      </c>
      <c r="V1080" s="91">
        <v>0</v>
      </c>
      <c r="W1080" s="194">
        <v>0</v>
      </c>
      <c r="X1080" s="74">
        <v>317</v>
      </c>
      <c r="Y1080" s="25">
        <v>0.95770392749244715</v>
      </c>
      <c r="Z1080" s="74">
        <v>272</v>
      </c>
      <c r="AA1080" s="25">
        <v>0.82175226586102723</v>
      </c>
      <c r="AB1080" s="74">
        <v>33</v>
      </c>
      <c r="AC1080" s="25">
        <v>9.9697885196374625E-2</v>
      </c>
      <c r="AD1080" s="21">
        <v>29.325649546827815</v>
      </c>
      <c r="AE1080" s="21">
        <v>34.295999999999999</v>
      </c>
      <c r="AF1080" s="21">
        <v>37.505999999999993</v>
      </c>
      <c r="AG1080" s="8"/>
      <c r="AH1080" s="71">
        <v>243</v>
      </c>
      <c r="AI1080" s="154">
        <v>0</v>
      </c>
      <c r="AJ1080" s="91">
        <v>0</v>
      </c>
      <c r="AK1080" s="91">
        <v>21</v>
      </c>
      <c r="AL1080" s="91">
        <v>68</v>
      </c>
      <c r="AM1080" s="91">
        <v>76</v>
      </c>
      <c r="AN1080" s="91">
        <v>51</v>
      </c>
      <c r="AO1080" s="91">
        <v>19</v>
      </c>
      <c r="AP1080" s="91">
        <v>4</v>
      </c>
      <c r="AQ1080" s="91">
        <v>3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1</v>
      </c>
      <c r="AZ1080" s="91">
        <v>0</v>
      </c>
      <c r="BA1080" s="91">
        <v>0</v>
      </c>
      <c r="BB1080" s="194">
        <v>0</v>
      </c>
      <c r="BC1080" s="74">
        <v>222</v>
      </c>
      <c r="BD1080" s="25">
        <v>0.9135802469135802</v>
      </c>
      <c r="BE1080" s="74">
        <v>166</v>
      </c>
      <c r="BF1080" s="25">
        <v>0.6831275720164609</v>
      </c>
      <c r="BG1080" s="74">
        <v>27</v>
      </c>
      <c r="BH1080" s="25">
        <v>0.1111111111111111</v>
      </c>
      <c r="BI1080" s="21">
        <v>27.751934156378606</v>
      </c>
      <c r="BJ1080" s="21">
        <v>33.625999999999998</v>
      </c>
      <c r="BK1080" s="21">
        <v>38.311999999999998</v>
      </c>
      <c r="BL1080" s="8"/>
      <c r="BM1080" s="71">
        <v>574</v>
      </c>
      <c r="BN1080" s="143">
        <v>0</v>
      </c>
      <c r="BO1080" s="7">
        <v>1</v>
      </c>
      <c r="BP1080" s="7">
        <v>34</v>
      </c>
      <c r="BQ1080" s="7">
        <v>126</v>
      </c>
      <c r="BR1080" s="7">
        <v>185</v>
      </c>
      <c r="BS1080" s="7">
        <v>168</v>
      </c>
      <c r="BT1080" s="7">
        <v>44</v>
      </c>
      <c r="BU1080" s="7">
        <v>9</v>
      </c>
      <c r="BV1080" s="7">
        <v>4</v>
      </c>
      <c r="BW1080" s="7">
        <v>1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2</v>
      </c>
      <c r="CE1080" s="7">
        <v>0</v>
      </c>
      <c r="CF1080" s="7">
        <v>0</v>
      </c>
      <c r="CG1080" s="116">
        <v>0</v>
      </c>
      <c r="CH1080" s="74">
        <v>539</v>
      </c>
      <c r="CI1080" s="25">
        <v>0.93902439024390238</v>
      </c>
      <c r="CJ1080" s="74">
        <v>438</v>
      </c>
      <c r="CK1080" s="25">
        <v>0.76306620209059228</v>
      </c>
      <c r="CL1080" s="74">
        <v>60</v>
      </c>
      <c r="CM1080" s="25">
        <v>0.10452961672473868</v>
      </c>
      <c r="CN1080" s="21">
        <v>28.659425087108023</v>
      </c>
      <c r="CO1080" s="21">
        <v>34.0075</v>
      </c>
      <c r="CP1080" s="21">
        <v>37.787499999999994</v>
      </c>
      <c r="CQ1080" s="43"/>
    </row>
    <row r="1081" spans="1:95" x14ac:dyDescent="0.35">
      <c r="A1081" s="134">
        <v>1</v>
      </c>
      <c r="B1081" s="184">
        <v>0.5</v>
      </c>
      <c r="C1081" s="71">
        <v>399</v>
      </c>
      <c r="D1081" s="154">
        <v>0</v>
      </c>
      <c r="E1081" s="91">
        <v>1</v>
      </c>
      <c r="F1081" s="91">
        <v>11</v>
      </c>
      <c r="G1081" s="91">
        <v>109</v>
      </c>
      <c r="H1081" s="91">
        <v>169</v>
      </c>
      <c r="I1081" s="91">
        <v>84</v>
      </c>
      <c r="J1081" s="91">
        <v>23</v>
      </c>
      <c r="K1081" s="91">
        <v>1</v>
      </c>
      <c r="L1081" s="91">
        <v>1</v>
      </c>
      <c r="M1081" s="91">
        <v>0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387</v>
      </c>
      <c r="Y1081" s="25">
        <v>0.96992481203007519</v>
      </c>
      <c r="Z1081" s="74">
        <v>310</v>
      </c>
      <c r="AA1081" s="25">
        <v>0.77694235588972427</v>
      </c>
      <c r="AB1081" s="74">
        <v>25</v>
      </c>
      <c r="AC1081" s="25">
        <v>6.2656641604010022E-2</v>
      </c>
      <c r="AD1081" s="21">
        <v>27.464661654135327</v>
      </c>
      <c r="AE1081" s="21">
        <v>32.06</v>
      </c>
      <c r="AF1081" s="21">
        <v>35.700000000000003</v>
      </c>
      <c r="AG1081" s="8"/>
      <c r="AH1081" s="71">
        <v>319</v>
      </c>
      <c r="AI1081" s="154">
        <v>1</v>
      </c>
      <c r="AJ1081" s="91">
        <v>4</v>
      </c>
      <c r="AK1081" s="91">
        <v>38</v>
      </c>
      <c r="AL1081" s="91">
        <v>96</v>
      </c>
      <c r="AM1081" s="91">
        <v>112</v>
      </c>
      <c r="AN1081" s="91">
        <v>54</v>
      </c>
      <c r="AO1081" s="91">
        <v>10</v>
      </c>
      <c r="AP1081" s="91">
        <v>3</v>
      </c>
      <c r="AQ1081" s="91">
        <v>1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276</v>
      </c>
      <c r="BD1081" s="25">
        <v>0.86520376175548586</v>
      </c>
      <c r="BE1081" s="74">
        <v>206</v>
      </c>
      <c r="BF1081" s="25">
        <v>0.64576802507836994</v>
      </c>
      <c r="BG1081" s="74">
        <v>14</v>
      </c>
      <c r="BH1081" s="25">
        <v>4.3887147335423198E-2</v>
      </c>
      <c r="BI1081" s="21">
        <v>25.899310344827583</v>
      </c>
      <c r="BJ1081" s="21">
        <v>30.98</v>
      </c>
      <c r="BK1081" s="21">
        <v>34.619999999999997</v>
      </c>
      <c r="BL1081" s="8"/>
      <c r="BM1081" s="71">
        <v>718</v>
      </c>
      <c r="BN1081" s="143">
        <v>1</v>
      </c>
      <c r="BO1081" s="7">
        <v>5</v>
      </c>
      <c r="BP1081" s="7">
        <v>49</v>
      </c>
      <c r="BQ1081" s="7">
        <v>205</v>
      </c>
      <c r="BR1081" s="7">
        <v>281</v>
      </c>
      <c r="BS1081" s="7">
        <v>138</v>
      </c>
      <c r="BT1081" s="7">
        <v>33</v>
      </c>
      <c r="BU1081" s="7">
        <v>4</v>
      </c>
      <c r="BV1081" s="7">
        <v>2</v>
      </c>
      <c r="BW1081" s="7">
        <v>0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663</v>
      </c>
      <c r="CI1081" s="25">
        <v>0.92339832869080785</v>
      </c>
      <c r="CJ1081" s="74">
        <v>516</v>
      </c>
      <c r="CK1081" s="25">
        <v>0.71866295264623958</v>
      </c>
      <c r="CL1081" s="74">
        <v>39</v>
      </c>
      <c r="CM1081" s="25">
        <v>5.4317548746518104E-2</v>
      </c>
      <c r="CN1081" s="21">
        <v>26.769192200557097</v>
      </c>
      <c r="CO1081" s="21">
        <v>31.6815</v>
      </c>
      <c r="CP1081" s="21">
        <v>35.41899999999999</v>
      </c>
      <c r="CQ1081" s="43"/>
    </row>
    <row r="1082" spans="1:95" x14ac:dyDescent="0.35">
      <c r="A1082" s="134">
        <v>1</v>
      </c>
      <c r="B1082" s="184">
        <v>0.54166700000000001</v>
      </c>
      <c r="C1082" s="71">
        <v>331</v>
      </c>
      <c r="D1082" s="154">
        <v>0</v>
      </c>
      <c r="E1082" s="91">
        <v>1</v>
      </c>
      <c r="F1082" s="91">
        <v>15</v>
      </c>
      <c r="G1082" s="91">
        <v>52</v>
      </c>
      <c r="H1082" s="91">
        <v>140</v>
      </c>
      <c r="I1082" s="91">
        <v>96</v>
      </c>
      <c r="J1082" s="91">
        <v>23</v>
      </c>
      <c r="K1082" s="91">
        <v>4</v>
      </c>
      <c r="L1082" s="91">
        <v>0</v>
      </c>
      <c r="M1082" s="91">
        <v>0</v>
      </c>
      <c r="N1082" s="91">
        <v>0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315</v>
      </c>
      <c r="Y1082" s="25">
        <v>0.95166163141993954</v>
      </c>
      <c r="Z1082" s="74">
        <v>274</v>
      </c>
      <c r="AA1082" s="25">
        <v>0.82779456193353473</v>
      </c>
      <c r="AB1082" s="74">
        <v>27</v>
      </c>
      <c r="AC1082" s="25">
        <v>8.1570996978851965E-2</v>
      </c>
      <c r="AD1082" s="21">
        <v>28.330664652567979</v>
      </c>
      <c r="AE1082" s="21">
        <v>33.173999999999999</v>
      </c>
      <c r="AF1082" s="21">
        <v>36.181999999999995</v>
      </c>
      <c r="AG1082" s="8"/>
      <c r="AH1082" s="71">
        <v>302</v>
      </c>
      <c r="AI1082" s="154">
        <v>1</v>
      </c>
      <c r="AJ1082" s="91">
        <v>3</v>
      </c>
      <c r="AK1082" s="91">
        <v>30</v>
      </c>
      <c r="AL1082" s="91">
        <v>67</v>
      </c>
      <c r="AM1082" s="91">
        <v>108</v>
      </c>
      <c r="AN1082" s="91">
        <v>70</v>
      </c>
      <c r="AO1082" s="91">
        <v>17</v>
      </c>
      <c r="AP1082" s="91">
        <v>2</v>
      </c>
      <c r="AQ1082" s="91">
        <v>2</v>
      </c>
      <c r="AR1082" s="91">
        <v>2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268</v>
      </c>
      <c r="BD1082" s="25">
        <v>0.88741721854304634</v>
      </c>
      <c r="BE1082" s="74">
        <v>219</v>
      </c>
      <c r="BF1082" s="25">
        <v>0.72516556291390732</v>
      </c>
      <c r="BG1082" s="74">
        <v>23</v>
      </c>
      <c r="BH1082" s="25">
        <v>7.6158940397350994E-2</v>
      </c>
      <c r="BI1082" s="21">
        <v>27.364569536423854</v>
      </c>
      <c r="BJ1082" s="21">
        <v>32.500999999999998</v>
      </c>
      <c r="BK1082" s="21">
        <v>36.387499999999989</v>
      </c>
      <c r="BL1082" s="8"/>
      <c r="BM1082" s="71">
        <v>633</v>
      </c>
      <c r="BN1082" s="143">
        <v>1</v>
      </c>
      <c r="BO1082" s="7">
        <v>4</v>
      </c>
      <c r="BP1082" s="7">
        <v>45</v>
      </c>
      <c r="BQ1082" s="7">
        <v>119</v>
      </c>
      <c r="BR1082" s="7">
        <v>248</v>
      </c>
      <c r="BS1082" s="7">
        <v>166</v>
      </c>
      <c r="BT1082" s="7">
        <v>40</v>
      </c>
      <c r="BU1082" s="7">
        <v>6</v>
      </c>
      <c r="BV1082" s="7">
        <v>2</v>
      </c>
      <c r="BW1082" s="7">
        <v>2</v>
      </c>
      <c r="BX1082" s="7">
        <v>0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583</v>
      </c>
      <c r="CI1082" s="25">
        <v>0.92101105845181674</v>
      </c>
      <c r="CJ1082" s="74">
        <v>493</v>
      </c>
      <c r="CK1082" s="25">
        <v>0.77883096366508686</v>
      </c>
      <c r="CL1082" s="74">
        <v>50</v>
      </c>
      <c r="CM1082" s="25">
        <v>7.8988941548183256E-2</v>
      </c>
      <c r="CN1082" s="21">
        <v>27.869747235387027</v>
      </c>
      <c r="CO1082" s="21">
        <v>32.856000000000002</v>
      </c>
      <c r="CP1082" s="21">
        <v>36.26</v>
      </c>
      <c r="CQ1082" s="43"/>
    </row>
    <row r="1083" spans="1:95" x14ac:dyDescent="0.35">
      <c r="A1083" s="134">
        <v>1</v>
      </c>
      <c r="B1083" s="184">
        <v>0.58333299999999999</v>
      </c>
      <c r="C1083" s="71">
        <v>385</v>
      </c>
      <c r="D1083" s="154">
        <v>0</v>
      </c>
      <c r="E1083" s="91">
        <v>0</v>
      </c>
      <c r="F1083" s="91">
        <v>9</v>
      </c>
      <c r="G1083" s="91">
        <v>103</v>
      </c>
      <c r="H1083" s="91">
        <v>176</v>
      </c>
      <c r="I1083" s="91">
        <v>80</v>
      </c>
      <c r="J1083" s="91">
        <v>14</v>
      </c>
      <c r="K1083" s="91">
        <v>2</v>
      </c>
      <c r="L1083" s="91">
        <v>0</v>
      </c>
      <c r="M1083" s="91">
        <v>0</v>
      </c>
      <c r="N1083" s="91">
        <v>1</v>
      </c>
      <c r="O1083" s="91">
        <v>0</v>
      </c>
      <c r="P1083" s="91">
        <v>0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376</v>
      </c>
      <c r="Y1083" s="25">
        <v>0.97662337662337662</v>
      </c>
      <c r="Z1083" s="74">
        <v>304</v>
      </c>
      <c r="AA1083" s="25">
        <v>0.78961038961038965</v>
      </c>
      <c r="AB1083" s="74">
        <v>17</v>
      </c>
      <c r="AC1083" s="25">
        <v>4.4155844155844157E-2</v>
      </c>
      <c r="AD1083" s="21">
        <v>27.445220779220808</v>
      </c>
      <c r="AE1083" s="21">
        <v>31.761000000000003</v>
      </c>
      <c r="AF1083" s="21">
        <v>34.786000000000001</v>
      </c>
      <c r="AG1083" s="8"/>
      <c r="AH1083" s="71">
        <v>424</v>
      </c>
      <c r="AI1083" s="154">
        <v>1</v>
      </c>
      <c r="AJ1083" s="91">
        <v>11</v>
      </c>
      <c r="AK1083" s="91">
        <v>49</v>
      </c>
      <c r="AL1083" s="91">
        <v>168</v>
      </c>
      <c r="AM1083" s="91">
        <v>138</v>
      </c>
      <c r="AN1083" s="91">
        <v>48</v>
      </c>
      <c r="AO1083" s="91">
        <v>7</v>
      </c>
      <c r="AP1083" s="91">
        <v>2</v>
      </c>
      <c r="AQ1083" s="91">
        <v>0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363</v>
      </c>
      <c r="BD1083" s="25">
        <v>0.85613207547169812</v>
      </c>
      <c r="BE1083" s="74">
        <v>223</v>
      </c>
      <c r="BF1083" s="25">
        <v>0.52594339622641506</v>
      </c>
      <c r="BG1083" s="74">
        <v>9</v>
      </c>
      <c r="BH1083" s="25">
        <v>2.1226415094339621E-2</v>
      </c>
      <c r="BI1083" s="21">
        <v>24.610990566037735</v>
      </c>
      <c r="BJ1083" s="21">
        <v>29.6525</v>
      </c>
      <c r="BK1083" s="21">
        <v>33.950000000000003</v>
      </c>
      <c r="BL1083" s="8"/>
      <c r="BM1083" s="71">
        <v>809</v>
      </c>
      <c r="BN1083" s="143">
        <v>1</v>
      </c>
      <c r="BO1083" s="7">
        <v>11</v>
      </c>
      <c r="BP1083" s="7">
        <v>58</v>
      </c>
      <c r="BQ1083" s="7">
        <v>271</v>
      </c>
      <c r="BR1083" s="7">
        <v>314</v>
      </c>
      <c r="BS1083" s="7">
        <v>128</v>
      </c>
      <c r="BT1083" s="7">
        <v>21</v>
      </c>
      <c r="BU1083" s="7">
        <v>4</v>
      </c>
      <c r="BV1083" s="7">
        <v>0</v>
      </c>
      <c r="BW1083" s="7">
        <v>0</v>
      </c>
      <c r="BX1083" s="7">
        <v>1</v>
      </c>
      <c r="BY1083" s="7">
        <v>0</v>
      </c>
      <c r="BZ1083" s="7">
        <v>0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739</v>
      </c>
      <c r="CI1083" s="25">
        <v>0.91347342398022247</v>
      </c>
      <c r="CJ1083" s="74">
        <v>527</v>
      </c>
      <c r="CK1083" s="25">
        <v>0.65142150803461063</v>
      </c>
      <c r="CL1083" s="74">
        <v>26</v>
      </c>
      <c r="CM1083" s="25">
        <v>3.2138442521631644E-2</v>
      </c>
      <c r="CN1083" s="21">
        <v>25.959789864029631</v>
      </c>
      <c r="CO1083" s="21">
        <v>30.664999999999999</v>
      </c>
      <c r="CP1083" s="21">
        <v>34.340000000000003</v>
      </c>
      <c r="CQ1083" s="43"/>
    </row>
    <row r="1084" spans="1:95" x14ac:dyDescent="0.35">
      <c r="A1084" s="134">
        <v>1</v>
      </c>
      <c r="B1084" s="184">
        <v>0.625</v>
      </c>
      <c r="C1084" s="71">
        <v>480</v>
      </c>
      <c r="D1084" s="154">
        <v>0</v>
      </c>
      <c r="E1084" s="91">
        <v>0</v>
      </c>
      <c r="F1084" s="91">
        <v>25</v>
      </c>
      <c r="G1084" s="91">
        <v>177</v>
      </c>
      <c r="H1084" s="91">
        <v>185</v>
      </c>
      <c r="I1084" s="91">
        <v>69</v>
      </c>
      <c r="J1084" s="91">
        <v>20</v>
      </c>
      <c r="K1084" s="91">
        <v>3</v>
      </c>
      <c r="L1084" s="91">
        <v>1</v>
      </c>
      <c r="M1084" s="91">
        <v>0</v>
      </c>
      <c r="N1084" s="91">
        <v>0</v>
      </c>
      <c r="O1084" s="91">
        <v>0</v>
      </c>
      <c r="P1084" s="91">
        <v>0</v>
      </c>
      <c r="Q1084" s="91">
        <v>0</v>
      </c>
      <c r="R1084" s="91">
        <v>0</v>
      </c>
      <c r="S1084" s="91">
        <v>0</v>
      </c>
      <c r="T1084" s="91">
        <v>0</v>
      </c>
      <c r="U1084" s="91">
        <v>0</v>
      </c>
      <c r="V1084" s="91">
        <v>0</v>
      </c>
      <c r="W1084" s="194">
        <v>0</v>
      </c>
      <c r="X1084" s="74">
        <v>455</v>
      </c>
      <c r="Y1084" s="25">
        <v>0.94791666666666663</v>
      </c>
      <c r="Z1084" s="74">
        <v>322</v>
      </c>
      <c r="AA1084" s="25">
        <v>0.67083333333333328</v>
      </c>
      <c r="AB1084" s="74">
        <v>24</v>
      </c>
      <c r="AC1084" s="25">
        <v>0.05</v>
      </c>
      <c r="AD1084" s="21">
        <v>26.37029166666667</v>
      </c>
      <c r="AE1084" s="21">
        <v>30.69</v>
      </c>
      <c r="AF1084" s="21">
        <v>35.226500000000001</v>
      </c>
      <c r="AG1084" s="8"/>
      <c r="AH1084" s="71">
        <v>532</v>
      </c>
      <c r="AI1084" s="154">
        <v>1</v>
      </c>
      <c r="AJ1084" s="91">
        <v>8</v>
      </c>
      <c r="AK1084" s="91">
        <v>92</v>
      </c>
      <c r="AL1084" s="91">
        <v>206</v>
      </c>
      <c r="AM1084" s="91">
        <v>155</v>
      </c>
      <c r="AN1084" s="91">
        <v>56</v>
      </c>
      <c r="AO1084" s="91">
        <v>10</v>
      </c>
      <c r="AP1084" s="91">
        <v>2</v>
      </c>
      <c r="AQ1084" s="91">
        <v>1</v>
      </c>
      <c r="AR1084" s="91">
        <v>0</v>
      </c>
      <c r="AS1084" s="91">
        <v>1</v>
      </c>
      <c r="AT1084" s="91">
        <v>0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431</v>
      </c>
      <c r="BD1084" s="25">
        <v>0.81015037593984962</v>
      </c>
      <c r="BE1084" s="74">
        <v>261</v>
      </c>
      <c r="BF1084" s="25">
        <v>0.49060150375939848</v>
      </c>
      <c r="BG1084" s="74">
        <v>14</v>
      </c>
      <c r="BH1084" s="25">
        <v>2.6315789473684209E-2</v>
      </c>
      <c r="BI1084" s="21">
        <v>24.431409774436105</v>
      </c>
      <c r="BJ1084" s="21">
        <v>29.463500000000003</v>
      </c>
      <c r="BK1084" s="21">
        <v>33.247499999999995</v>
      </c>
      <c r="BL1084" s="8"/>
      <c r="BM1084" s="71">
        <v>1012</v>
      </c>
      <c r="BN1084" s="143">
        <v>1</v>
      </c>
      <c r="BO1084" s="7">
        <v>8</v>
      </c>
      <c r="BP1084" s="7">
        <v>117</v>
      </c>
      <c r="BQ1084" s="7">
        <v>383</v>
      </c>
      <c r="BR1084" s="7">
        <v>340</v>
      </c>
      <c r="BS1084" s="7">
        <v>125</v>
      </c>
      <c r="BT1084" s="7">
        <v>30</v>
      </c>
      <c r="BU1084" s="7">
        <v>5</v>
      </c>
      <c r="BV1084" s="7">
        <v>2</v>
      </c>
      <c r="BW1084" s="7">
        <v>0</v>
      </c>
      <c r="BX1084" s="7">
        <v>1</v>
      </c>
      <c r="BY1084" s="7">
        <v>0</v>
      </c>
      <c r="BZ1084" s="7">
        <v>0</v>
      </c>
      <c r="CA1084" s="7">
        <v>0</v>
      </c>
      <c r="CB1084" s="7">
        <v>0</v>
      </c>
      <c r="CC1084" s="7">
        <v>0</v>
      </c>
      <c r="CD1084" s="7">
        <v>0</v>
      </c>
      <c r="CE1084" s="7">
        <v>0</v>
      </c>
      <c r="CF1084" s="7">
        <v>0</v>
      </c>
      <c r="CG1084" s="116">
        <v>0</v>
      </c>
      <c r="CH1084" s="74">
        <v>886</v>
      </c>
      <c r="CI1084" s="25">
        <v>0.87549407114624511</v>
      </c>
      <c r="CJ1084" s="74">
        <v>583</v>
      </c>
      <c r="CK1084" s="25">
        <v>0.57608695652173914</v>
      </c>
      <c r="CL1084" s="74">
        <v>38</v>
      </c>
      <c r="CM1084" s="25">
        <v>3.7549407114624504E-2</v>
      </c>
      <c r="CN1084" s="21">
        <v>25.351037549407096</v>
      </c>
      <c r="CO1084" s="21">
        <v>30.254499999999997</v>
      </c>
      <c r="CP1084" s="21">
        <v>34.197499999999991</v>
      </c>
      <c r="CQ1084" s="43"/>
    </row>
    <row r="1085" spans="1:95" x14ac:dyDescent="0.35">
      <c r="A1085" s="134">
        <v>1</v>
      </c>
      <c r="B1085" s="184">
        <v>0.66666700000000001</v>
      </c>
      <c r="C1085" s="71">
        <v>402</v>
      </c>
      <c r="D1085" s="154">
        <v>9</v>
      </c>
      <c r="E1085" s="91">
        <v>4</v>
      </c>
      <c r="F1085" s="91">
        <v>26</v>
      </c>
      <c r="G1085" s="91">
        <v>91</v>
      </c>
      <c r="H1085" s="91">
        <v>168</v>
      </c>
      <c r="I1085" s="91">
        <v>85</v>
      </c>
      <c r="J1085" s="91">
        <v>17</v>
      </c>
      <c r="K1085" s="91">
        <v>2</v>
      </c>
      <c r="L1085" s="91">
        <v>0</v>
      </c>
      <c r="M1085" s="91">
        <v>0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363</v>
      </c>
      <c r="Y1085" s="25">
        <v>0.90298507462686572</v>
      </c>
      <c r="Z1085" s="74">
        <v>305</v>
      </c>
      <c r="AA1085" s="25">
        <v>0.75870646766169159</v>
      </c>
      <c r="AB1085" s="74">
        <v>19</v>
      </c>
      <c r="AC1085" s="25">
        <v>4.7263681592039801E-2</v>
      </c>
      <c r="AD1085" s="21">
        <v>26.76818407960203</v>
      </c>
      <c r="AE1085" s="21">
        <v>31.6005</v>
      </c>
      <c r="AF1085" s="21">
        <v>34.988500000000002</v>
      </c>
      <c r="AG1085" s="8"/>
      <c r="AH1085" s="71">
        <v>594</v>
      </c>
      <c r="AI1085" s="154">
        <v>3</v>
      </c>
      <c r="AJ1085" s="91">
        <v>7</v>
      </c>
      <c r="AK1085" s="91">
        <v>107</v>
      </c>
      <c r="AL1085" s="91">
        <v>223</v>
      </c>
      <c r="AM1085" s="91">
        <v>190</v>
      </c>
      <c r="AN1085" s="91">
        <v>56</v>
      </c>
      <c r="AO1085" s="91">
        <v>5</v>
      </c>
      <c r="AP1085" s="91">
        <v>2</v>
      </c>
      <c r="AQ1085" s="91">
        <v>1</v>
      </c>
      <c r="AR1085" s="91">
        <v>0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477</v>
      </c>
      <c r="BD1085" s="25">
        <v>0.80303030303030298</v>
      </c>
      <c r="BE1085" s="74">
        <v>293</v>
      </c>
      <c r="BF1085" s="25">
        <v>0.49326599326599324</v>
      </c>
      <c r="BG1085" s="74">
        <v>8</v>
      </c>
      <c r="BH1085" s="25">
        <v>1.3468013468013467E-2</v>
      </c>
      <c r="BI1085" s="21">
        <v>24.04688552188551</v>
      </c>
      <c r="BJ1085" s="21">
        <v>29.107500000000002</v>
      </c>
      <c r="BK1085" s="21">
        <v>32.239999999999995</v>
      </c>
      <c r="BL1085" s="8"/>
      <c r="BM1085" s="71">
        <v>996</v>
      </c>
      <c r="BN1085" s="143">
        <v>12</v>
      </c>
      <c r="BO1085" s="7">
        <v>11</v>
      </c>
      <c r="BP1085" s="7">
        <v>133</v>
      </c>
      <c r="BQ1085" s="7">
        <v>314</v>
      </c>
      <c r="BR1085" s="7">
        <v>358</v>
      </c>
      <c r="BS1085" s="7">
        <v>141</v>
      </c>
      <c r="BT1085" s="7">
        <v>22</v>
      </c>
      <c r="BU1085" s="7">
        <v>4</v>
      </c>
      <c r="BV1085" s="7">
        <v>1</v>
      </c>
      <c r="BW1085" s="7">
        <v>0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840</v>
      </c>
      <c r="CI1085" s="25">
        <v>0.84337349397590367</v>
      </c>
      <c r="CJ1085" s="74">
        <v>598</v>
      </c>
      <c r="CK1085" s="25">
        <v>0.60040160642570284</v>
      </c>
      <c r="CL1085" s="74">
        <v>27</v>
      </c>
      <c r="CM1085" s="25">
        <v>2.710843373493976E-2</v>
      </c>
      <c r="CN1085" s="21">
        <v>25.145240963855404</v>
      </c>
      <c r="CO1085" s="21">
        <v>30.244499999999999</v>
      </c>
      <c r="CP1085" s="21">
        <v>33.493999999999993</v>
      </c>
      <c r="CQ1085" s="43"/>
    </row>
    <row r="1086" spans="1:95" x14ac:dyDescent="0.35">
      <c r="A1086" s="134">
        <v>1</v>
      </c>
      <c r="B1086" s="184">
        <v>0.70833299999999999</v>
      </c>
      <c r="C1086" s="71">
        <v>394</v>
      </c>
      <c r="D1086" s="154">
        <v>0</v>
      </c>
      <c r="E1086" s="91">
        <v>2</v>
      </c>
      <c r="F1086" s="91">
        <v>21</v>
      </c>
      <c r="G1086" s="91">
        <v>124</v>
      </c>
      <c r="H1086" s="91">
        <v>143</v>
      </c>
      <c r="I1086" s="91">
        <v>80</v>
      </c>
      <c r="J1086" s="91">
        <v>19</v>
      </c>
      <c r="K1086" s="91">
        <v>4</v>
      </c>
      <c r="L1086" s="91">
        <v>1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371</v>
      </c>
      <c r="Y1086" s="25">
        <v>0.94162436548223349</v>
      </c>
      <c r="Z1086" s="74">
        <v>270</v>
      </c>
      <c r="AA1086" s="25">
        <v>0.68527918781725883</v>
      </c>
      <c r="AB1086" s="74">
        <v>24</v>
      </c>
      <c r="AC1086" s="25">
        <v>6.0913705583756347E-2</v>
      </c>
      <c r="AD1086" s="21">
        <v>26.939619289340094</v>
      </c>
      <c r="AE1086" s="21">
        <v>31.86</v>
      </c>
      <c r="AF1086" s="21">
        <v>35.862499999999997</v>
      </c>
      <c r="AG1086" s="8"/>
      <c r="AH1086" s="71">
        <v>561</v>
      </c>
      <c r="AI1086" s="154">
        <v>4</v>
      </c>
      <c r="AJ1086" s="91">
        <v>6</v>
      </c>
      <c r="AK1086" s="91">
        <v>84</v>
      </c>
      <c r="AL1086" s="91">
        <v>184</v>
      </c>
      <c r="AM1086" s="91">
        <v>218</v>
      </c>
      <c r="AN1086" s="91">
        <v>54</v>
      </c>
      <c r="AO1086" s="91">
        <v>9</v>
      </c>
      <c r="AP1086" s="91">
        <v>2</v>
      </c>
      <c r="AQ1086" s="91">
        <v>0</v>
      </c>
      <c r="AR1086" s="91">
        <v>0</v>
      </c>
      <c r="AS1086" s="91">
        <v>0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466</v>
      </c>
      <c r="BD1086" s="25">
        <v>0.83065953654188951</v>
      </c>
      <c r="BE1086" s="74">
        <v>328</v>
      </c>
      <c r="BF1086" s="25">
        <v>0.5846702317290553</v>
      </c>
      <c r="BG1086" s="74">
        <v>11</v>
      </c>
      <c r="BH1086" s="25">
        <v>1.9607843137254902E-2</v>
      </c>
      <c r="BI1086" s="21">
        <v>24.859661319073066</v>
      </c>
      <c r="BJ1086" s="21">
        <v>29.387999999999998</v>
      </c>
      <c r="BK1086" s="21">
        <v>32.745999999999995</v>
      </c>
      <c r="BL1086" s="8"/>
      <c r="BM1086" s="71">
        <v>955</v>
      </c>
      <c r="BN1086" s="143">
        <v>4</v>
      </c>
      <c r="BO1086" s="7">
        <v>8</v>
      </c>
      <c r="BP1086" s="7">
        <v>105</v>
      </c>
      <c r="BQ1086" s="7">
        <v>308</v>
      </c>
      <c r="BR1086" s="7">
        <v>361</v>
      </c>
      <c r="BS1086" s="7">
        <v>134</v>
      </c>
      <c r="BT1086" s="7">
        <v>28</v>
      </c>
      <c r="BU1086" s="7">
        <v>6</v>
      </c>
      <c r="BV1086" s="7">
        <v>1</v>
      </c>
      <c r="BW1086" s="7">
        <v>0</v>
      </c>
      <c r="BX1086" s="7">
        <v>0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837</v>
      </c>
      <c r="CI1086" s="25">
        <v>0.87643979057591626</v>
      </c>
      <c r="CJ1086" s="74">
        <v>598</v>
      </c>
      <c r="CK1086" s="25">
        <v>0.62617801047120414</v>
      </c>
      <c r="CL1086" s="74">
        <v>35</v>
      </c>
      <c r="CM1086" s="25">
        <v>3.6649214659685861E-2</v>
      </c>
      <c r="CN1086" s="21">
        <v>25.717780104712073</v>
      </c>
      <c r="CO1086" s="21">
        <v>30.616</v>
      </c>
      <c r="CP1086" s="21">
        <v>34.019999999999989</v>
      </c>
      <c r="CQ1086" s="43"/>
    </row>
    <row r="1087" spans="1:95" x14ac:dyDescent="0.35">
      <c r="A1087" s="134">
        <v>1</v>
      </c>
      <c r="B1087" s="184">
        <v>0.75</v>
      </c>
      <c r="C1087" s="71">
        <v>414</v>
      </c>
      <c r="D1087" s="154">
        <v>1</v>
      </c>
      <c r="E1087" s="91">
        <v>0</v>
      </c>
      <c r="F1087" s="91">
        <v>21</v>
      </c>
      <c r="G1087" s="91">
        <v>160</v>
      </c>
      <c r="H1087" s="91">
        <v>162</v>
      </c>
      <c r="I1087" s="91">
        <v>50</v>
      </c>
      <c r="J1087" s="91">
        <v>17</v>
      </c>
      <c r="K1087" s="91">
        <v>2</v>
      </c>
      <c r="L1087" s="91">
        <v>0</v>
      </c>
      <c r="M1087" s="91">
        <v>1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392</v>
      </c>
      <c r="Y1087" s="25">
        <v>0.9468599033816425</v>
      </c>
      <c r="Z1087" s="74">
        <v>262</v>
      </c>
      <c r="AA1087" s="25">
        <v>0.63285024154589375</v>
      </c>
      <c r="AB1087" s="74">
        <v>20</v>
      </c>
      <c r="AC1087" s="25">
        <v>4.8309178743961352E-2</v>
      </c>
      <c r="AD1087" s="21">
        <v>26.230700483091763</v>
      </c>
      <c r="AE1087" s="21">
        <v>30.362499999999997</v>
      </c>
      <c r="AF1087" s="21">
        <v>34.9925</v>
      </c>
      <c r="AG1087" s="8"/>
      <c r="AH1087" s="71">
        <v>439</v>
      </c>
      <c r="AI1087" s="154">
        <v>9</v>
      </c>
      <c r="AJ1087" s="91">
        <v>18</v>
      </c>
      <c r="AK1087" s="91">
        <v>64</v>
      </c>
      <c r="AL1087" s="91">
        <v>153</v>
      </c>
      <c r="AM1087" s="91">
        <v>137</v>
      </c>
      <c r="AN1087" s="91">
        <v>48</v>
      </c>
      <c r="AO1087" s="91">
        <v>7</v>
      </c>
      <c r="AP1087" s="91">
        <v>1</v>
      </c>
      <c r="AQ1087" s="91">
        <v>1</v>
      </c>
      <c r="AR1087" s="91">
        <v>1</v>
      </c>
      <c r="AS1087" s="91">
        <v>0</v>
      </c>
      <c r="AT1087" s="91">
        <v>0</v>
      </c>
      <c r="AU1087" s="91">
        <v>0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348</v>
      </c>
      <c r="BD1087" s="25">
        <v>0.79271070615034167</v>
      </c>
      <c r="BE1087" s="74">
        <v>232</v>
      </c>
      <c r="BF1087" s="25">
        <v>0.52847380410022782</v>
      </c>
      <c r="BG1087" s="74">
        <v>10</v>
      </c>
      <c r="BH1087" s="25">
        <v>2.2779043280182234E-2</v>
      </c>
      <c r="BI1087" s="21">
        <v>24.151845102505714</v>
      </c>
      <c r="BJ1087" s="21">
        <v>29.47</v>
      </c>
      <c r="BK1087" s="21">
        <v>32.590000000000003</v>
      </c>
      <c r="BL1087" s="8"/>
      <c r="BM1087" s="71">
        <v>853</v>
      </c>
      <c r="BN1087" s="143">
        <v>10</v>
      </c>
      <c r="BO1087" s="7">
        <v>18</v>
      </c>
      <c r="BP1087" s="7">
        <v>85</v>
      </c>
      <c r="BQ1087" s="7">
        <v>313</v>
      </c>
      <c r="BR1087" s="7">
        <v>299</v>
      </c>
      <c r="BS1087" s="7">
        <v>98</v>
      </c>
      <c r="BT1087" s="7">
        <v>24</v>
      </c>
      <c r="BU1087" s="7">
        <v>3</v>
      </c>
      <c r="BV1087" s="7">
        <v>1</v>
      </c>
      <c r="BW1087" s="7">
        <v>2</v>
      </c>
      <c r="BX1087" s="7">
        <v>0</v>
      </c>
      <c r="BY1087" s="7">
        <v>0</v>
      </c>
      <c r="BZ1087" s="7">
        <v>0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740</v>
      </c>
      <c r="CI1087" s="25">
        <v>0.86752637749120753</v>
      </c>
      <c r="CJ1087" s="74">
        <v>494</v>
      </c>
      <c r="CK1087" s="25">
        <v>0.57913247362250875</v>
      </c>
      <c r="CL1087" s="74">
        <v>30</v>
      </c>
      <c r="CM1087" s="25">
        <v>3.5169988276670575E-2</v>
      </c>
      <c r="CN1087" s="21">
        <v>25.160808909730374</v>
      </c>
      <c r="CO1087" s="21">
        <v>29.997</v>
      </c>
      <c r="CP1087" s="21">
        <v>33.788999999999987</v>
      </c>
      <c r="CQ1087" s="43"/>
    </row>
    <row r="1088" spans="1:95" x14ac:dyDescent="0.35">
      <c r="A1088" s="134">
        <v>1</v>
      </c>
      <c r="B1088" s="184">
        <v>0.79166700000000001</v>
      </c>
      <c r="C1088" s="71">
        <v>319</v>
      </c>
      <c r="D1088" s="154">
        <v>2</v>
      </c>
      <c r="E1088" s="91">
        <v>5</v>
      </c>
      <c r="F1088" s="91">
        <v>18</v>
      </c>
      <c r="G1088" s="91">
        <v>74</v>
      </c>
      <c r="H1088" s="91">
        <v>143</v>
      </c>
      <c r="I1088" s="91">
        <v>60</v>
      </c>
      <c r="J1088" s="91">
        <v>14</v>
      </c>
      <c r="K1088" s="91">
        <v>1</v>
      </c>
      <c r="L1088" s="91">
        <v>1</v>
      </c>
      <c r="M1088" s="91">
        <v>0</v>
      </c>
      <c r="N1088" s="91">
        <v>1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294</v>
      </c>
      <c r="Y1088" s="25">
        <v>0.92163009404388718</v>
      </c>
      <c r="Z1088" s="74">
        <v>242</v>
      </c>
      <c r="AA1088" s="25">
        <v>0.75862068965517238</v>
      </c>
      <c r="AB1088" s="74">
        <v>17</v>
      </c>
      <c r="AC1088" s="25">
        <v>5.329153605015674E-2</v>
      </c>
      <c r="AD1088" s="21">
        <v>26.831598746081479</v>
      </c>
      <c r="AE1088" s="21">
        <v>31.66</v>
      </c>
      <c r="AF1088" s="21">
        <v>35.43</v>
      </c>
      <c r="AG1088" s="8"/>
      <c r="AH1088" s="71">
        <v>364</v>
      </c>
      <c r="AI1088" s="154">
        <v>3</v>
      </c>
      <c r="AJ1088" s="91">
        <v>5</v>
      </c>
      <c r="AK1088" s="91">
        <v>40</v>
      </c>
      <c r="AL1088" s="91">
        <v>128</v>
      </c>
      <c r="AM1088" s="91">
        <v>126</v>
      </c>
      <c r="AN1088" s="91">
        <v>48</v>
      </c>
      <c r="AO1088" s="91">
        <v>14</v>
      </c>
      <c r="AP1088" s="91">
        <v>0</v>
      </c>
      <c r="AQ1088" s="91">
        <v>0</v>
      </c>
      <c r="AR1088" s="91">
        <v>0</v>
      </c>
      <c r="AS1088" s="91">
        <v>0</v>
      </c>
      <c r="AT1088" s="91">
        <v>0</v>
      </c>
      <c r="AU1088" s="91">
        <v>0</v>
      </c>
      <c r="AV1088" s="91">
        <v>0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316</v>
      </c>
      <c r="BD1088" s="25">
        <v>0.86813186813186816</v>
      </c>
      <c r="BE1088" s="74">
        <v>206</v>
      </c>
      <c r="BF1088" s="25">
        <v>0.56593406593406592</v>
      </c>
      <c r="BG1088" s="74">
        <v>14</v>
      </c>
      <c r="BH1088" s="25">
        <v>3.8461538461538464E-2</v>
      </c>
      <c r="BI1088" s="21">
        <v>25.214120879120902</v>
      </c>
      <c r="BJ1088" s="21">
        <v>30.605</v>
      </c>
      <c r="BK1088" s="21">
        <v>33.947500000000005</v>
      </c>
      <c r="BL1088" s="8"/>
      <c r="BM1088" s="71">
        <v>683</v>
      </c>
      <c r="BN1088" s="143">
        <v>5</v>
      </c>
      <c r="BO1088" s="7">
        <v>10</v>
      </c>
      <c r="BP1088" s="7">
        <v>58</v>
      </c>
      <c r="BQ1088" s="7">
        <v>202</v>
      </c>
      <c r="BR1088" s="7">
        <v>269</v>
      </c>
      <c r="BS1088" s="7">
        <v>108</v>
      </c>
      <c r="BT1088" s="7">
        <v>28</v>
      </c>
      <c r="BU1088" s="7">
        <v>1</v>
      </c>
      <c r="BV1088" s="7">
        <v>1</v>
      </c>
      <c r="BW1088" s="7">
        <v>0</v>
      </c>
      <c r="BX1088" s="7">
        <v>1</v>
      </c>
      <c r="BY1088" s="7">
        <v>0</v>
      </c>
      <c r="BZ1088" s="7">
        <v>0</v>
      </c>
      <c r="CA1088" s="7">
        <v>0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610</v>
      </c>
      <c r="CI1088" s="25">
        <v>0.89311859443631036</v>
      </c>
      <c r="CJ1088" s="74">
        <v>448</v>
      </c>
      <c r="CK1088" s="25">
        <v>0.65592972181551978</v>
      </c>
      <c r="CL1088" s="74">
        <v>31</v>
      </c>
      <c r="CM1088" s="25">
        <v>4.5387994143484628E-2</v>
      </c>
      <c r="CN1088" s="21">
        <v>25.969575402635439</v>
      </c>
      <c r="CO1088" s="21">
        <v>31.099999999999998</v>
      </c>
      <c r="CP1088" s="21">
        <v>34.334000000000003</v>
      </c>
      <c r="CQ1088" s="43"/>
    </row>
    <row r="1089" spans="1:95" x14ac:dyDescent="0.35">
      <c r="A1089" s="134">
        <v>1</v>
      </c>
      <c r="B1089" s="184">
        <v>0.83333299999999999</v>
      </c>
      <c r="C1089" s="71">
        <v>217</v>
      </c>
      <c r="D1089" s="154">
        <v>0</v>
      </c>
      <c r="E1089" s="91">
        <v>0</v>
      </c>
      <c r="F1089" s="91">
        <v>9</v>
      </c>
      <c r="G1089" s="91">
        <v>35</v>
      </c>
      <c r="H1089" s="91">
        <v>79</v>
      </c>
      <c r="I1089" s="91">
        <v>57</v>
      </c>
      <c r="J1089" s="91">
        <v>24</v>
      </c>
      <c r="K1089" s="91">
        <v>9</v>
      </c>
      <c r="L1089" s="91">
        <v>2</v>
      </c>
      <c r="M1089" s="91">
        <v>1</v>
      </c>
      <c r="N1089" s="91">
        <v>1</v>
      </c>
      <c r="O1089" s="91">
        <v>0</v>
      </c>
      <c r="P1089" s="91">
        <v>0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208</v>
      </c>
      <c r="Y1089" s="25">
        <v>0.95852534562211977</v>
      </c>
      <c r="Z1089" s="74">
        <v>187</v>
      </c>
      <c r="AA1089" s="25">
        <v>0.86175115207373276</v>
      </c>
      <c r="AB1089" s="74">
        <v>37</v>
      </c>
      <c r="AC1089" s="25">
        <v>0.17050691244239632</v>
      </c>
      <c r="AD1089" s="21">
        <v>29.866359447004601</v>
      </c>
      <c r="AE1089" s="21">
        <v>35.781999999999996</v>
      </c>
      <c r="AF1089" s="21">
        <v>40.715000000000003</v>
      </c>
      <c r="AG1089" s="8"/>
      <c r="AH1089" s="71">
        <v>211</v>
      </c>
      <c r="AI1089" s="154">
        <v>1</v>
      </c>
      <c r="AJ1089" s="91">
        <v>0</v>
      </c>
      <c r="AK1089" s="91">
        <v>4</v>
      </c>
      <c r="AL1089" s="91">
        <v>47</v>
      </c>
      <c r="AM1089" s="91">
        <v>89</v>
      </c>
      <c r="AN1089" s="91">
        <v>45</v>
      </c>
      <c r="AO1089" s="91">
        <v>18</v>
      </c>
      <c r="AP1089" s="91">
        <v>3</v>
      </c>
      <c r="AQ1089" s="91">
        <v>3</v>
      </c>
      <c r="AR1089" s="91">
        <v>1</v>
      </c>
      <c r="AS1089" s="91">
        <v>0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206</v>
      </c>
      <c r="BD1089" s="25">
        <v>0.976303317535545</v>
      </c>
      <c r="BE1089" s="74">
        <v>173</v>
      </c>
      <c r="BF1089" s="25">
        <v>0.81990521327014221</v>
      </c>
      <c r="BG1089" s="74">
        <v>25</v>
      </c>
      <c r="BH1089" s="25">
        <v>0.11848341232227488</v>
      </c>
      <c r="BI1089" s="21">
        <v>28.63895734597158</v>
      </c>
      <c r="BJ1089" s="21">
        <v>33.985999999999997</v>
      </c>
      <c r="BK1089" s="21">
        <v>38.337999999999994</v>
      </c>
      <c r="BL1089" s="8"/>
      <c r="BM1089" s="71">
        <v>428</v>
      </c>
      <c r="BN1089" s="143">
        <v>1</v>
      </c>
      <c r="BO1089" s="7">
        <v>0</v>
      </c>
      <c r="BP1089" s="7">
        <v>13</v>
      </c>
      <c r="BQ1089" s="7">
        <v>82</v>
      </c>
      <c r="BR1089" s="7">
        <v>168</v>
      </c>
      <c r="BS1089" s="7">
        <v>102</v>
      </c>
      <c r="BT1089" s="7">
        <v>42</v>
      </c>
      <c r="BU1089" s="7">
        <v>12</v>
      </c>
      <c r="BV1089" s="7">
        <v>5</v>
      </c>
      <c r="BW1089" s="7">
        <v>2</v>
      </c>
      <c r="BX1089" s="7">
        <v>1</v>
      </c>
      <c r="BY1089" s="7">
        <v>0</v>
      </c>
      <c r="BZ1089" s="7">
        <v>0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414</v>
      </c>
      <c r="CI1089" s="25">
        <v>0.96728971962616828</v>
      </c>
      <c r="CJ1089" s="74">
        <v>360</v>
      </c>
      <c r="CK1089" s="25">
        <v>0.84112149532710279</v>
      </c>
      <c r="CL1089" s="74">
        <v>62</v>
      </c>
      <c r="CM1089" s="25">
        <v>0.14485981308411214</v>
      </c>
      <c r="CN1089" s="21">
        <v>29.261261682243006</v>
      </c>
      <c r="CO1089" s="21">
        <v>34.869</v>
      </c>
      <c r="CP1089" s="21">
        <v>39.005499999999998</v>
      </c>
      <c r="CQ1089" s="43"/>
    </row>
    <row r="1090" spans="1:95" x14ac:dyDescent="0.35">
      <c r="A1090" s="134">
        <v>1</v>
      </c>
      <c r="B1090" s="184">
        <v>0.875</v>
      </c>
      <c r="C1090" s="71">
        <v>148</v>
      </c>
      <c r="D1090" s="154">
        <v>0</v>
      </c>
      <c r="E1090" s="91">
        <v>0</v>
      </c>
      <c r="F1090" s="91">
        <v>4</v>
      </c>
      <c r="G1090" s="91">
        <v>28</v>
      </c>
      <c r="H1090" s="91">
        <v>63</v>
      </c>
      <c r="I1090" s="91">
        <v>42</v>
      </c>
      <c r="J1090" s="91">
        <v>7</v>
      </c>
      <c r="K1090" s="91">
        <v>2</v>
      </c>
      <c r="L1090" s="91">
        <v>2</v>
      </c>
      <c r="M1090" s="91">
        <v>0</v>
      </c>
      <c r="N1090" s="91">
        <v>0</v>
      </c>
      <c r="O1090" s="91">
        <v>0</v>
      </c>
      <c r="P1090" s="91">
        <v>0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144</v>
      </c>
      <c r="Y1090" s="25">
        <v>0.97297297297297303</v>
      </c>
      <c r="Z1090" s="74">
        <v>122</v>
      </c>
      <c r="AA1090" s="25">
        <v>0.82432432432432434</v>
      </c>
      <c r="AB1090" s="74">
        <v>11</v>
      </c>
      <c r="AC1090" s="25">
        <v>7.4324324324324328E-2</v>
      </c>
      <c r="AD1090" s="21">
        <v>28.628986486486493</v>
      </c>
      <c r="AE1090" s="21">
        <v>33.107499999999995</v>
      </c>
      <c r="AF1090" s="21">
        <v>37.446499999999986</v>
      </c>
      <c r="AG1090" s="8"/>
      <c r="AH1090" s="71">
        <v>196</v>
      </c>
      <c r="AI1090" s="154">
        <v>0</v>
      </c>
      <c r="AJ1090" s="91">
        <v>1</v>
      </c>
      <c r="AK1090" s="91">
        <v>2</v>
      </c>
      <c r="AL1090" s="91">
        <v>39</v>
      </c>
      <c r="AM1090" s="91">
        <v>77</v>
      </c>
      <c r="AN1090" s="91">
        <v>44</v>
      </c>
      <c r="AO1090" s="91">
        <v>23</v>
      </c>
      <c r="AP1090" s="91">
        <v>5</v>
      </c>
      <c r="AQ1090" s="91">
        <v>5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193</v>
      </c>
      <c r="BD1090" s="25">
        <v>0.98469387755102045</v>
      </c>
      <c r="BE1090" s="74">
        <v>161</v>
      </c>
      <c r="BF1090" s="25">
        <v>0.8214285714285714</v>
      </c>
      <c r="BG1090" s="74">
        <v>33</v>
      </c>
      <c r="BH1090" s="25">
        <v>0.1683673469387755</v>
      </c>
      <c r="BI1090" s="21">
        <v>29.55602040816326</v>
      </c>
      <c r="BJ1090" s="21">
        <v>35.137999999999998</v>
      </c>
      <c r="BK1090" s="21">
        <v>40.480499999999957</v>
      </c>
      <c r="BL1090" s="8"/>
      <c r="BM1090" s="71">
        <v>344</v>
      </c>
      <c r="BN1090" s="143">
        <v>0</v>
      </c>
      <c r="BO1090" s="7">
        <v>1</v>
      </c>
      <c r="BP1090" s="7">
        <v>6</v>
      </c>
      <c r="BQ1090" s="7">
        <v>67</v>
      </c>
      <c r="BR1090" s="7">
        <v>140</v>
      </c>
      <c r="BS1090" s="7">
        <v>86</v>
      </c>
      <c r="BT1090" s="7">
        <v>30</v>
      </c>
      <c r="BU1090" s="7">
        <v>7</v>
      </c>
      <c r="BV1090" s="7">
        <v>7</v>
      </c>
      <c r="BW1090" s="7">
        <v>0</v>
      </c>
      <c r="BX1090" s="7">
        <v>0</v>
      </c>
      <c r="BY1090" s="7">
        <v>0</v>
      </c>
      <c r="BZ1090" s="7">
        <v>0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337</v>
      </c>
      <c r="CI1090" s="25">
        <v>0.97965116279069764</v>
      </c>
      <c r="CJ1090" s="74">
        <v>283</v>
      </c>
      <c r="CK1090" s="25">
        <v>0.82267441860465118</v>
      </c>
      <c r="CL1090" s="74">
        <v>44</v>
      </c>
      <c r="CM1090" s="25">
        <v>0.12790697674418605</v>
      </c>
      <c r="CN1090" s="21">
        <v>29.15718023255813</v>
      </c>
      <c r="CO1090" s="21">
        <v>34.65</v>
      </c>
      <c r="CP1090" s="21">
        <v>38.957499999999996</v>
      </c>
      <c r="CQ1090" s="43"/>
    </row>
    <row r="1091" spans="1:95" x14ac:dyDescent="0.35">
      <c r="A1091" s="134">
        <v>1</v>
      </c>
      <c r="B1091" s="184">
        <v>0.91666700000000001</v>
      </c>
      <c r="C1091" s="71">
        <v>116</v>
      </c>
      <c r="D1091" s="154">
        <v>0</v>
      </c>
      <c r="E1091" s="91">
        <v>0</v>
      </c>
      <c r="F1091" s="91">
        <v>2</v>
      </c>
      <c r="G1091" s="91">
        <v>19</v>
      </c>
      <c r="H1091" s="91">
        <v>45</v>
      </c>
      <c r="I1091" s="91">
        <v>30</v>
      </c>
      <c r="J1091" s="91">
        <v>10</v>
      </c>
      <c r="K1091" s="91">
        <v>4</v>
      </c>
      <c r="L1091" s="91">
        <v>5</v>
      </c>
      <c r="M1091" s="91">
        <v>0</v>
      </c>
      <c r="N1091" s="91">
        <v>0</v>
      </c>
      <c r="O1091" s="91">
        <v>1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114</v>
      </c>
      <c r="Y1091" s="25">
        <v>0.98275862068965514</v>
      </c>
      <c r="Z1091" s="74">
        <v>105</v>
      </c>
      <c r="AA1091" s="25">
        <v>0.90517241379310343</v>
      </c>
      <c r="AB1091" s="74">
        <v>20</v>
      </c>
      <c r="AC1091" s="25">
        <v>0.17241379310344829</v>
      </c>
      <c r="AD1091" s="21">
        <v>30.319827586206895</v>
      </c>
      <c r="AE1091" s="21">
        <v>36.536500000000004</v>
      </c>
      <c r="AF1091" s="21">
        <v>45.640999999999998</v>
      </c>
      <c r="AG1091" s="8"/>
      <c r="AH1091" s="71">
        <v>156</v>
      </c>
      <c r="AI1091" s="154">
        <v>2</v>
      </c>
      <c r="AJ1091" s="91">
        <v>0</v>
      </c>
      <c r="AK1091" s="91">
        <v>4</v>
      </c>
      <c r="AL1091" s="91">
        <v>27</v>
      </c>
      <c r="AM1091" s="91">
        <v>61</v>
      </c>
      <c r="AN1091" s="91">
        <v>43</v>
      </c>
      <c r="AO1091" s="91">
        <v>13</v>
      </c>
      <c r="AP1091" s="91">
        <v>4</v>
      </c>
      <c r="AQ1091" s="91">
        <v>1</v>
      </c>
      <c r="AR1091" s="91">
        <v>1</v>
      </c>
      <c r="AS1091" s="91">
        <v>0</v>
      </c>
      <c r="AT1091" s="91">
        <v>0</v>
      </c>
      <c r="AU1091" s="91">
        <v>0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150</v>
      </c>
      <c r="BD1091" s="25">
        <v>0.96153846153846156</v>
      </c>
      <c r="BE1091" s="74">
        <v>128</v>
      </c>
      <c r="BF1091" s="25">
        <v>0.82051282051282048</v>
      </c>
      <c r="BG1091" s="74">
        <v>19</v>
      </c>
      <c r="BH1091" s="25">
        <v>0.12179487179487179</v>
      </c>
      <c r="BI1091" s="21">
        <v>28.928012820512834</v>
      </c>
      <c r="BJ1091" s="21">
        <v>34.497499999999995</v>
      </c>
      <c r="BK1091" s="21">
        <v>39.276500000000006</v>
      </c>
      <c r="BL1091" s="8"/>
      <c r="BM1091" s="71">
        <v>272</v>
      </c>
      <c r="BN1091" s="143">
        <v>2</v>
      </c>
      <c r="BO1091" s="7">
        <v>0</v>
      </c>
      <c r="BP1091" s="7">
        <v>6</v>
      </c>
      <c r="BQ1091" s="7">
        <v>46</v>
      </c>
      <c r="BR1091" s="7">
        <v>106</v>
      </c>
      <c r="BS1091" s="7">
        <v>73</v>
      </c>
      <c r="BT1091" s="7">
        <v>23</v>
      </c>
      <c r="BU1091" s="7">
        <v>8</v>
      </c>
      <c r="BV1091" s="7">
        <v>6</v>
      </c>
      <c r="BW1091" s="7">
        <v>1</v>
      </c>
      <c r="BX1091" s="7">
        <v>0</v>
      </c>
      <c r="BY1091" s="7">
        <v>1</v>
      </c>
      <c r="BZ1091" s="7">
        <v>0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264</v>
      </c>
      <c r="CI1091" s="25">
        <v>0.97058823529411764</v>
      </c>
      <c r="CJ1091" s="74">
        <v>233</v>
      </c>
      <c r="CK1091" s="25">
        <v>0.85661764705882348</v>
      </c>
      <c r="CL1091" s="74">
        <v>39</v>
      </c>
      <c r="CM1091" s="25">
        <v>0.14338235294117646</v>
      </c>
      <c r="CN1091" s="21">
        <v>29.52158088235295</v>
      </c>
      <c r="CO1091" s="21">
        <v>34.900999999999996</v>
      </c>
      <c r="CP1091" s="21">
        <v>40.771000000000001</v>
      </c>
      <c r="CQ1091" s="43"/>
    </row>
    <row r="1092" spans="1:95" x14ac:dyDescent="0.35">
      <c r="A1092" s="134">
        <v>1</v>
      </c>
      <c r="B1092" s="184">
        <v>0.95833299999999999</v>
      </c>
      <c r="C1092" s="72">
        <v>57</v>
      </c>
      <c r="D1092" s="195">
        <v>0</v>
      </c>
      <c r="E1092" s="196">
        <v>0</v>
      </c>
      <c r="F1092" s="196">
        <v>0</v>
      </c>
      <c r="G1092" s="196">
        <v>4</v>
      </c>
      <c r="H1092" s="196">
        <v>15</v>
      </c>
      <c r="I1092" s="196">
        <v>22</v>
      </c>
      <c r="J1092" s="196">
        <v>7</v>
      </c>
      <c r="K1092" s="196">
        <v>4</v>
      </c>
      <c r="L1092" s="196">
        <v>3</v>
      </c>
      <c r="M1092" s="196">
        <v>0</v>
      </c>
      <c r="N1092" s="196">
        <v>2</v>
      </c>
      <c r="O1092" s="196">
        <v>0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57</v>
      </c>
      <c r="Y1092" s="209">
        <v>1</v>
      </c>
      <c r="Z1092" s="210">
        <v>55</v>
      </c>
      <c r="AA1092" s="209">
        <v>0.96491228070175439</v>
      </c>
      <c r="AB1092" s="210">
        <v>16</v>
      </c>
      <c r="AC1092" s="209">
        <v>0.2807017543859649</v>
      </c>
      <c r="AD1092" s="92">
        <v>33.514210526315786</v>
      </c>
      <c r="AE1092" s="92">
        <v>40.861999999999995</v>
      </c>
      <c r="AF1092" s="92">
        <v>48.083999999999939</v>
      </c>
      <c r="AG1092" s="8"/>
      <c r="AH1092" s="72">
        <v>63</v>
      </c>
      <c r="AI1092" s="195">
        <v>0</v>
      </c>
      <c r="AJ1092" s="196">
        <v>0</v>
      </c>
      <c r="AK1092" s="196">
        <v>0</v>
      </c>
      <c r="AL1092" s="196">
        <v>13</v>
      </c>
      <c r="AM1092" s="196">
        <v>11</v>
      </c>
      <c r="AN1092" s="196">
        <v>19</v>
      </c>
      <c r="AO1092" s="196">
        <v>9</v>
      </c>
      <c r="AP1092" s="196">
        <v>5</v>
      </c>
      <c r="AQ1092" s="196">
        <v>2</v>
      </c>
      <c r="AR1092" s="196">
        <v>0</v>
      </c>
      <c r="AS1092" s="196">
        <v>2</v>
      </c>
      <c r="AT1092" s="196">
        <v>0</v>
      </c>
      <c r="AU1092" s="196">
        <v>1</v>
      </c>
      <c r="AV1092" s="196">
        <v>0</v>
      </c>
      <c r="AW1092" s="196">
        <v>0</v>
      </c>
      <c r="AX1092" s="196">
        <v>1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63</v>
      </c>
      <c r="BD1092" s="209">
        <v>1</v>
      </c>
      <c r="BE1092" s="210">
        <v>53</v>
      </c>
      <c r="BF1092" s="209">
        <v>0.84126984126984128</v>
      </c>
      <c r="BG1092" s="210">
        <v>20</v>
      </c>
      <c r="BH1092" s="209">
        <v>0.31746031746031744</v>
      </c>
      <c r="BI1092" s="92">
        <v>33.714444444444446</v>
      </c>
      <c r="BJ1092" s="92">
        <v>42.231999999999999</v>
      </c>
      <c r="BK1092" s="92">
        <v>57.41</v>
      </c>
      <c r="BL1092" s="8"/>
      <c r="BM1092" s="72">
        <v>120</v>
      </c>
      <c r="BN1092" s="208">
        <v>0</v>
      </c>
      <c r="BO1092" s="11">
        <v>0</v>
      </c>
      <c r="BP1092" s="11">
        <v>0</v>
      </c>
      <c r="BQ1092" s="11">
        <v>17</v>
      </c>
      <c r="BR1092" s="11">
        <v>26</v>
      </c>
      <c r="BS1092" s="11">
        <v>41</v>
      </c>
      <c r="BT1092" s="11">
        <v>16</v>
      </c>
      <c r="BU1092" s="11">
        <v>9</v>
      </c>
      <c r="BV1092" s="11">
        <v>5</v>
      </c>
      <c r="BW1092" s="11">
        <v>0</v>
      </c>
      <c r="BX1092" s="11">
        <v>4</v>
      </c>
      <c r="BY1092" s="11">
        <v>0</v>
      </c>
      <c r="BZ1092" s="11">
        <v>1</v>
      </c>
      <c r="CA1092" s="11">
        <v>0</v>
      </c>
      <c r="CB1092" s="11">
        <v>0</v>
      </c>
      <c r="CC1092" s="11">
        <v>1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120</v>
      </c>
      <c r="CI1092" s="209">
        <v>1</v>
      </c>
      <c r="CJ1092" s="210">
        <v>108</v>
      </c>
      <c r="CK1092" s="209">
        <v>0.9</v>
      </c>
      <c r="CL1092" s="210">
        <v>36</v>
      </c>
      <c r="CM1092" s="209">
        <v>0.3</v>
      </c>
      <c r="CN1092" s="92">
        <v>33.619333333333337</v>
      </c>
      <c r="CO1092" s="92">
        <v>41.54399999999999</v>
      </c>
      <c r="CP1092" s="92">
        <v>56.030499999999911</v>
      </c>
      <c r="CQ1092" s="43"/>
    </row>
    <row r="1093" spans="1:95" x14ac:dyDescent="0.35">
      <c r="A1093" s="134"/>
      <c r="B1093" s="273" t="s">
        <v>57</v>
      </c>
      <c r="C1093" s="274">
        <v>5074</v>
      </c>
      <c r="D1093" s="275">
        <v>18</v>
      </c>
      <c r="E1093" s="275">
        <v>25</v>
      </c>
      <c r="F1093" s="275">
        <v>212</v>
      </c>
      <c r="G1093" s="275">
        <v>1402</v>
      </c>
      <c r="H1093" s="275">
        <v>2071</v>
      </c>
      <c r="I1093" s="275">
        <v>1072</v>
      </c>
      <c r="J1093" s="275">
        <v>225</v>
      </c>
      <c r="K1093" s="275">
        <v>35</v>
      </c>
      <c r="L1093" s="275">
        <v>8</v>
      </c>
      <c r="M1093" s="275">
        <v>3</v>
      </c>
      <c r="N1093" s="275">
        <v>1</v>
      </c>
      <c r="O1093" s="275">
        <v>1</v>
      </c>
      <c r="P1093" s="275">
        <v>0</v>
      </c>
      <c r="Q1093" s="275">
        <v>0</v>
      </c>
      <c r="R1093" s="275">
        <v>0</v>
      </c>
      <c r="S1093" s="275">
        <v>0</v>
      </c>
      <c r="T1093" s="275">
        <v>1</v>
      </c>
      <c r="U1093" s="275">
        <v>0</v>
      </c>
      <c r="V1093" s="275">
        <v>0</v>
      </c>
      <c r="W1093" s="276">
        <v>0</v>
      </c>
      <c r="X1093" s="277">
        <v>4819</v>
      </c>
      <c r="Y1093" s="293">
        <v>0.94974379188017344</v>
      </c>
      <c r="Z1093" s="277">
        <v>3787</v>
      </c>
      <c r="AA1093" s="293">
        <v>0.74635396137169885</v>
      </c>
      <c r="AB1093" s="277">
        <v>274</v>
      </c>
      <c r="AC1093" s="293">
        <v>5.4000788332676387E-2</v>
      </c>
      <c r="AD1093" s="294">
        <v>27.222958218368131</v>
      </c>
      <c r="AE1093" s="294">
        <v>31.84</v>
      </c>
      <c r="AF1093" s="294">
        <v>35.24</v>
      </c>
      <c r="AG1093" s="12"/>
      <c r="AH1093" s="277">
        <v>4596</v>
      </c>
      <c r="AI1093" s="275">
        <v>27</v>
      </c>
      <c r="AJ1093" s="275">
        <v>72</v>
      </c>
      <c r="AK1093" s="275">
        <v>638</v>
      </c>
      <c r="AL1093" s="275">
        <v>1591</v>
      </c>
      <c r="AM1093" s="275">
        <v>1504</v>
      </c>
      <c r="AN1093" s="275">
        <v>596</v>
      </c>
      <c r="AO1093" s="275">
        <v>121</v>
      </c>
      <c r="AP1093" s="275">
        <v>27</v>
      </c>
      <c r="AQ1093" s="275">
        <v>12</v>
      </c>
      <c r="AR1093" s="275">
        <v>5</v>
      </c>
      <c r="AS1093" s="275">
        <v>1</v>
      </c>
      <c r="AT1093" s="275">
        <v>1</v>
      </c>
      <c r="AU1093" s="275">
        <v>0</v>
      </c>
      <c r="AV1093" s="275">
        <v>0</v>
      </c>
      <c r="AW1093" s="275">
        <v>0</v>
      </c>
      <c r="AX1093" s="275">
        <v>0</v>
      </c>
      <c r="AY1093" s="275">
        <v>1</v>
      </c>
      <c r="AZ1093" s="275">
        <v>0</v>
      </c>
      <c r="BA1093" s="275">
        <v>0</v>
      </c>
      <c r="BB1093" s="276">
        <v>0</v>
      </c>
      <c r="BC1093" s="277">
        <v>3858</v>
      </c>
      <c r="BD1093" s="293">
        <v>0.83942558746736295</v>
      </c>
      <c r="BE1093" s="277">
        <v>2604</v>
      </c>
      <c r="BF1093" s="293">
        <v>0.56657963446475201</v>
      </c>
      <c r="BG1093" s="277">
        <v>168</v>
      </c>
      <c r="BH1093" s="293">
        <v>3.6553524804177548E-2</v>
      </c>
      <c r="BI1093" s="294">
        <v>25.126814621409956</v>
      </c>
      <c r="BJ1093" s="294">
        <v>30.398999999999997</v>
      </c>
      <c r="BK1093" s="294">
        <v>34.211499999999994</v>
      </c>
      <c r="BL1093" s="12"/>
      <c r="BM1093" s="277">
        <v>9670</v>
      </c>
      <c r="BN1093" s="275">
        <v>45</v>
      </c>
      <c r="BO1093" s="275">
        <v>97</v>
      </c>
      <c r="BP1093" s="275">
        <v>850</v>
      </c>
      <c r="BQ1093" s="275">
        <v>2993</v>
      </c>
      <c r="BR1093" s="275">
        <v>3575</v>
      </c>
      <c r="BS1093" s="275">
        <v>1668</v>
      </c>
      <c r="BT1093" s="275">
        <v>346</v>
      </c>
      <c r="BU1093" s="275">
        <v>62</v>
      </c>
      <c r="BV1093" s="275">
        <v>20</v>
      </c>
      <c r="BW1093" s="275">
        <v>8</v>
      </c>
      <c r="BX1093" s="275">
        <v>2</v>
      </c>
      <c r="BY1093" s="275">
        <v>2</v>
      </c>
      <c r="BZ1093" s="275">
        <v>0</v>
      </c>
      <c r="CA1093" s="275">
        <v>0</v>
      </c>
      <c r="CB1093" s="275">
        <v>0</v>
      </c>
      <c r="CC1093" s="275">
        <v>0</v>
      </c>
      <c r="CD1093" s="275">
        <v>2</v>
      </c>
      <c r="CE1093" s="275">
        <v>0</v>
      </c>
      <c r="CF1093" s="275">
        <v>0</v>
      </c>
      <c r="CG1093" s="276">
        <v>0</v>
      </c>
      <c r="CH1093" s="233">
        <v>8677</v>
      </c>
      <c r="CI1093" s="257">
        <v>0.89731127197518101</v>
      </c>
      <c r="CJ1093" s="233">
        <v>6391</v>
      </c>
      <c r="CK1093" s="257">
        <v>0.66091003102378487</v>
      </c>
      <c r="CL1093" s="233">
        <v>442</v>
      </c>
      <c r="CM1093" s="257">
        <v>4.5708376421923477E-2</v>
      </c>
      <c r="CN1093" s="258">
        <v>26.226693898655601</v>
      </c>
      <c r="CO1093" s="258">
        <v>31.26</v>
      </c>
      <c r="CP1093" s="258">
        <v>34.764499999999991</v>
      </c>
      <c r="CQ1093" s="43"/>
    </row>
    <row r="1094" spans="1:95" x14ac:dyDescent="0.35">
      <c r="A1094" s="134"/>
      <c r="B1094" s="278" t="s">
        <v>58</v>
      </c>
      <c r="C1094" s="279">
        <v>5971</v>
      </c>
      <c r="D1094" s="280">
        <v>20</v>
      </c>
      <c r="E1094" s="280">
        <v>30</v>
      </c>
      <c r="F1094" s="280">
        <v>245</v>
      </c>
      <c r="G1094" s="280">
        <v>1549</v>
      </c>
      <c r="H1094" s="280">
        <v>2429</v>
      </c>
      <c r="I1094" s="280">
        <v>1321</v>
      </c>
      <c r="J1094" s="280">
        <v>301</v>
      </c>
      <c r="K1094" s="280">
        <v>53</v>
      </c>
      <c r="L1094" s="280">
        <v>13</v>
      </c>
      <c r="M1094" s="280">
        <v>4</v>
      </c>
      <c r="N1094" s="280">
        <v>3</v>
      </c>
      <c r="O1094" s="280">
        <v>2</v>
      </c>
      <c r="P1094" s="280">
        <v>0</v>
      </c>
      <c r="Q1094" s="280">
        <v>0</v>
      </c>
      <c r="R1094" s="280">
        <v>0</v>
      </c>
      <c r="S1094" s="280">
        <v>0</v>
      </c>
      <c r="T1094" s="280">
        <v>1</v>
      </c>
      <c r="U1094" s="280">
        <v>0</v>
      </c>
      <c r="V1094" s="280">
        <v>0</v>
      </c>
      <c r="W1094" s="281">
        <v>0</v>
      </c>
      <c r="X1094" s="282">
        <v>5676</v>
      </c>
      <c r="Y1094" s="295">
        <v>0.95059454027801038</v>
      </c>
      <c r="Z1094" s="282">
        <v>4546</v>
      </c>
      <c r="AA1094" s="295">
        <v>0.76134650812259252</v>
      </c>
      <c r="AB1094" s="282">
        <v>377</v>
      </c>
      <c r="AC1094" s="295">
        <v>6.3138502763356225E-2</v>
      </c>
      <c r="AD1094" s="296">
        <v>27.481184056272038</v>
      </c>
      <c r="AE1094" s="296">
        <v>32.231999999999999</v>
      </c>
      <c r="AF1094" s="296">
        <v>35.71</v>
      </c>
      <c r="AG1094" s="12"/>
      <c r="AH1094" s="282">
        <v>5445</v>
      </c>
      <c r="AI1094" s="280">
        <v>31</v>
      </c>
      <c r="AJ1094" s="280">
        <v>78</v>
      </c>
      <c r="AK1094" s="280">
        <v>686</v>
      </c>
      <c r="AL1094" s="280">
        <v>1822</v>
      </c>
      <c r="AM1094" s="280">
        <v>1817</v>
      </c>
      <c r="AN1094" s="280">
        <v>752</v>
      </c>
      <c r="AO1094" s="280">
        <v>188</v>
      </c>
      <c r="AP1094" s="280">
        <v>38</v>
      </c>
      <c r="AQ1094" s="280">
        <v>23</v>
      </c>
      <c r="AR1094" s="280">
        <v>7</v>
      </c>
      <c r="AS1094" s="280">
        <v>1</v>
      </c>
      <c r="AT1094" s="280">
        <v>1</v>
      </c>
      <c r="AU1094" s="280">
        <v>0</v>
      </c>
      <c r="AV1094" s="280">
        <v>0</v>
      </c>
      <c r="AW1094" s="280">
        <v>0</v>
      </c>
      <c r="AX1094" s="280">
        <v>0</v>
      </c>
      <c r="AY1094" s="280">
        <v>1</v>
      </c>
      <c r="AZ1094" s="280">
        <v>0</v>
      </c>
      <c r="BA1094" s="280">
        <v>0</v>
      </c>
      <c r="BB1094" s="281">
        <v>0</v>
      </c>
      <c r="BC1094" s="282">
        <v>4649</v>
      </c>
      <c r="BD1094" s="295">
        <v>0.85381083562901749</v>
      </c>
      <c r="BE1094" s="282">
        <v>3208</v>
      </c>
      <c r="BF1094" s="295">
        <v>0.58916437098255281</v>
      </c>
      <c r="BG1094" s="282">
        <v>259</v>
      </c>
      <c r="BH1094" s="295">
        <v>4.7566574839302114E-2</v>
      </c>
      <c r="BI1094" s="296">
        <v>25.506356290174516</v>
      </c>
      <c r="BJ1094" s="296">
        <v>30.81</v>
      </c>
      <c r="BK1094" s="296">
        <v>34.82</v>
      </c>
      <c r="BL1094" s="12"/>
      <c r="BM1094" s="282">
        <v>11416</v>
      </c>
      <c r="BN1094" s="280">
        <v>51</v>
      </c>
      <c r="BO1094" s="280">
        <v>108</v>
      </c>
      <c r="BP1094" s="280">
        <v>931</v>
      </c>
      <c r="BQ1094" s="280">
        <v>3371</v>
      </c>
      <c r="BR1094" s="280">
        <v>4246</v>
      </c>
      <c r="BS1094" s="280">
        <v>2073</v>
      </c>
      <c r="BT1094" s="280">
        <v>489</v>
      </c>
      <c r="BU1094" s="280">
        <v>91</v>
      </c>
      <c r="BV1094" s="280">
        <v>36</v>
      </c>
      <c r="BW1094" s="280">
        <v>11</v>
      </c>
      <c r="BX1094" s="280">
        <v>4</v>
      </c>
      <c r="BY1094" s="280">
        <v>3</v>
      </c>
      <c r="BZ1094" s="280">
        <v>0</v>
      </c>
      <c r="CA1094" s="280">
        <v>0</v>
      </c>
      <c r="CB1094" s="280">
        <v>0</v>
      </c>
      <c r="CC1094" s="280">
        <v>0</v>
      </c>
      <c r="CD1094" s="280">
        <v>2</v>
      </c>
      <c r="CE1094" s="280">
        <v>0</v>
      </c>
      <c r="CF1094" s="280">
        <v>0</v>
      </c>
      <c r="CG1094" s="281">
        <v>0</v>
      </c>
      <c r="CH1094" s="238">
        <v>10325</v>
      </c>
      <c r="CI1094" s="259">
        <v>0.90443237561317447</v>
      </c>
      <c r="CJ1094" s="238">
        <v>7754</v>
      </c>
      <c r="CK1094" s="259">
        <v>0.67922214435879469</v>
      </c>
      <c r="CL1094" s="238">
        <v>636</v>
      </c>
      <c r="CM1094" s="259">
        <v>5.5711282410651715E-2</v>
      </c>
      <c r="CN1094" s="260">
        <v>26.53926594253678</v>
      </c>
      <c r="CO1094" s="260">
        <v>31.65</v>
      </c>
      <c r="CP1094" s="260">
        <v>35.31</v>
      </c>
      <c r="CQ1094" s="43"/>
    </row>
    <row r="1095" spans="1:95" x14ac:dyDescent="0.35">
      <c r="A1095" s="134"/>
      <c r="B1095" s="283" t="s">
        <v>59</v>
      </c>
      <c r="C1095" s="284">
        <v>6144</v>
      </c>
      <c r="D1095" s="285">
        <v>20</v>
      </c>
      <c r="E1095" s="285">
        <v>30</v>
      </c>
      <c r="F1095" s="285">
        <v>247</v>
      </c>
      <c r="G1095" s="285">
        <v>1572</v>
      </c>
      <c r="H1095" s="285">
        <v>2489</v>
      </c>
      <c r="I1095" s="285">
        <v>1373</v>
      </c>
      <c r="J1095" s="285">
        <v>318</v>
      </c>
      <c r="K1095" s="285">
        <v>61</v>
      </c>
      <c r="L1095" s="285">
        <v>21</v>
      </c>
      <c r="M1095" s="285">
        <v>4</v>
      </c>
      <c r="N1095" s="285">
        <v>5</v>
      </c>
      <c r="O1095" s="285">
        <v>3</v>
      </c>
      <c r="P1095" s="285">
        <v>0</v>
      </c>
      <c r="Q1095" s="285">
        <v>0</v>
      </c>
      <c r="R1095" s="285">
        <v>0</v>
      </c>
      <c r="S1095" s="285">
        <v>0</v>
      </c>
      <c r="T1095" s="285">
        <v>1</v>
      </c>
      <c r="U1095" s="285">
        <v>0</v>
      </c>
      <c r="V1095" s="285">
        <v>0</v>
      </c>
      <c r="W1095" s="286">
        <v>0</v>
      </c>
      <c r="X1095" s="287">
        <v>5847</v>
      </c>
      <c r="Y1095" s="297">
        <v>0.95166015625</v>
      </c>
      <c r="Z1095" s="287">
        <v>4706</v>
      </c>
      <c r="AA1095" s="297">
        <v>0.76595052083333337</v>
      </c>
      <c r="AB1095" s="287">
        <v>413</v>
      </c>
      <c r="AC1095" s="297">
        <v>6.7220052083333329E-2</v>
      </c>
      <c r="AD1095" s="298">
        <v>27.535280105142139</v>
      </c>
      <c r="AE1095" s="298">
        <v>32.278000000000006</v>
      </c>
      <c r="AF1095" s="298">
        <v>35.799999999999997</v>
      </c>
      <c r="AG1095" s="12"/>
      <c r="AH1095" s="287">
        <v>5664</v>
      </c>
      <c r="AI1095" s="285">
        <v>33</v>
      </c>
      <c r="AJ1095" s="285">
        <v>78</v>
      </c>
      <c r="AK1095" s="285">
        <v>690</v>
      </c>
      <c r="AL1095" s="285">
        <v>1862</v>
      </c>
      <c r="AM1095" s="285">
        <v>1889</v>
      </c>
      <c r="AN1095" s="285">
        <v>814</v>
      </c>
      <c r="AO1095" s="285">
        <v>210</v>
      </c>
      <c r="AP1095" s="285">
        <v>47</v>
      </c>
      <c r="AQ1095" s="285">
        <v>26</v>
      </c>
      <c r="AR1095" s="285">
        <v>8</v>
      </c>
      <c r="AS1095" s="285">
        <v>3</v>
      </c>
      <c r="AT1095" s="285">
        <v>1</v>
      </c>
      <c r="AU1095" s="285">
        <v>1</v>
      </c>
      <c r="AV1095" s="285">
        <v>0</v>
      </c>
      <c r="AW1095" s="285">
        <v>0</v>
      </c>
      <c r="AX1095" s="285">
        <v>1</v>
      </c>
      <c r="AY1095" s="285">
        <v>1</v>
      </c>
      <c r="AZ1095" s="285">
        <v>0</v>
      </c>
      <c r="BA1095" s="285">
        <v>0</v>
      </c>
      <c r="BB1095" s="286">
        <v>0</v>
      </c>
      <c r="BC1095" s="287">
        <v>4862</v>
      </c>
      <c r="BD1095" s="297">
        <v>0.85840395480225984</v>
      </c>
      <c r="BE1095" s="287">
        <v>3389</v>
      </c>
      <c r="BF1095" s="297">
        <v>0.59834039548022599</v>
      </c>
      <c r="BG1095" s="287">
        <v>298</v>
      </c>
      <c r="BH1095" s="297">
        <v>5.2612994350282487E-2</v>
      </c>
      <c r="BI1095" s="298">
        <v>25.601656846991634</v>
      </c>
      <c r="BJ1095" s="298">
        <v>30.94</v>
      </c>
      <c r="BK1095" s="298">
        <v>34.978999999999992</v>
      </c>
      <c r="BL1095" s="12"/>
      <c r="BM1095" s="287">
        <v>11808</v>
      </c>
      <c r="BN1095" s="285">
        <v>53</v>
      </c>
      <c r="BO1095" s="285">
        <v>108</v>
      </c>
      <c r="BP1095" s="285">
        <v>937</v>
      </c>
      <c r="BQ1095" s="285">
        <v>3434</v>
      </c>
      <c r="BR1095" s="285">
        <v>4378</v>
      </c>
      <c r="BS1095" s="285">
        <v>2187</v>
      </c>
      <c r="BT1095" s="285">
        <v>528</v>
      </c>
      <c r="BU1095" s="285">
        <v>108</v>
      </c>
      <c r="BV1095" s="285">
        <v>47</v>
      </c>
      <c r="BW1095" s="285">
        <v>12</v>
      </c>
      <c r="BX1095" s="285">
        <v>8</v>
      </c>
      <c r="BY1095" s="285">
        <v>4</v>
      </c>
      <c r="BZ1095" s="285">
        <v>1</v>
      </c>
      <c r="CA1095" s="285">
        <v>0</v>
      </c>
      <c r="CB1095" s="285">
        <v>0</v>
      </c>
      <c r="CC1095" s="285">
        <v>1</v>
      </c>
      <c r="CD1095" s="285">
        <v>2</v>
      </c>
      <c r="CE1095" s="285">
        <v>0</v>
      </c>
      <c r="CF1095" s="285">
        <v>0</v>
      </c>
      <c r="CG1095" s="286">
        <v>0</v>
      </c>
      <c r="CH1095" s="243">
        <v>10709</v>
      </c>
      <c r="CI1095" s="261">
        <v>0.90692750677506773</v>
      </c>
      <c r="CJ1095" s="243">
        <v>8095</v>
      </c>
      <c r="CK1095" s="261">
        <v>0.68555216802168017</v>
      </c>
      <c r="CL1095" s="243">
        <v>711</v>
      </c>
      <c r="CM1095" s="261">
        <v>6.0213414634146339E-2</v>
      </c>
      <c r="CN1095" s="262">
        <v>26.608669575633098</v>
      </c>
      <c r="CO1095" s="262">
        <v>31.71</v>
      </c>
      <c r="CP1095" s="262">
        <v>35.46</v>
      </c>
      <c r="CQ1095" s="43"/>
    </row>
    <row r="1096" spans="1:95" x14ac:dyDescent="0.35">
      <c r="A1096" s="134"/>
      <c r="B1096" s="288" t="s">
        <v>60</v>
      </c>
      <c r="C1096" s="289">
        <v>6310</v>
      </c>
      <c r="D1096" s="290">
        <v>20</v>
      </c>
      <c r="E1096" s="290">
        <v>30</v>
      </c>
      <c r="F1096" s="290">
        <v>249</v>
      </c>
      <c r="G1096" s="290">
        <v>1589</v>
      </c>
      <c r="H1096" s="290">
        <v>2521</v>
      </c>
      <c r="I1096" s="290">
        <v>1407</v>
      </c>
      <c r="J1096" s="290">
        <v>360</v>
      </c>
      <c r="K1096" s="290">
        <v>78</v>
      </c>
      <c r="L1096" s="290">
        <v>33</v>
      </c>
      <c r="M1096" s="290">
        <v>7</v>
      </c>
      <c r="N1096" s="290">
        <v>8</v>
      </c>
      <c r="O1096" s="290">
        <v>6</v>
      </c>
      <c r="P1096" s="290">
        <v>1</v>
      </c>
      <c r="Q1096" s="290">
        <v>0</v>
      </c>
      <c r="R1096" s="290">
        <v>0</v>
      </c>
      <c r="S1096" s="290">
        <v>0</v>
      </c>
      <c r="T1096" s="290">
        <v>1</v>
      </c>
      <c r="U1096" s="290">
        <v>0</v>
      </c>
      <c r="V1096" s="290">
        <v>0</v>
      </c>
      <c r="W1096" s="291">
        <v>0</v>
      </c>
      <c r="X1096" s="292">
        <v>6011</v>
      </c>
      <c r="Y1096" s="299">
        <v>0.95261489698890645</v>
      </c>
      <c r="Z1096" s="292">
        <v>4861</v>
      </c>
      <c r="AA1096" s="299">
        <v>0.77036450079239305</v>
      </c>
      <c r="AB1096" s="292">
        <v>494</v>
      </c>
      <c r="AC1096" s="299">
        <v>7.8288431061806663E-2</v>
      </c>
      <c r="AD1096" s="300">
        <v>27.793979397781328</v>
      </c>
      <c r="AE1096" s="300">
        <v>32.619999999999997</v>
      </c>
      <c r="AF1096" s="300">
        <v>36.714500000000001</v>
      </c>
      <c r="AG1096" s="12"/>
      <c r="AH1096" s="292">
        <v>5807</v>
      </c>
      <c r="AI1096" s="290">
        <v>33</v>
      </c>
      <c r="AJ1096" s="290">
        <v>78</v>
      </c>
      <c r="AK1096" s="290">
        <v>693</v>
      </c>
      <c r="AL1096" s="290">
        <v>1870</v>
      </c>
      <c r="AM1096" s="290">
        <v>1921</v>
      </c>
      <c r="AN1096" s="290">
        <v>851</v>
      </c>
      <c r="AO1096" s="290">
        <v>241</v>
      </c>
      <c r="AP1096" s="290">
        <v>60</v>
      </c>
      <c r="AQ1096" s="290">
        <v>36</v>
      </c>
      <c r="AR1096" s="290">
        <v>10</v>
      </c>
      <c r="AS1096" s="290">
        <v>6</v>
      </c>
      <c r="AT1096" s="290">
        <v>3</v>
      </c>
      <c r="AU1096" s="290">
        <v>2</v>
      </c>
      <c r="AV1096" s="290">
        <v>1</v>
      </c>
      <c r="AW1096" s="290">
        <v>0</v>
      </c>
      <c r="AX1096" s="290">
        <v>1</v>
      </c>
      <c r="AY1096" s="290">
        <v>1</v>
      </c>
      <c r="AZ1096" s="290">
        <v>0</v>
      </c>
      <c r="BA1096" s="290">
        <v>0</v>
      </c>
      <c r="BB1096" s="291">
        <v>0</v>
      </c>
      <c r="BC1096" s="292">
        <v>5002</v>
      </c>
      <c r="BD1096" s="299">
        <v>0.86137420354744276</v>
      </c>
      <c r="BE1096" s="292">
        <v>3522</v>
      </c>
      <c r="BF1096" s="299">
        <v>0.60650938522472875</v>
      </c>
      <c r="BG1096" s="292">
        <v>361</v>
      </c>
      <c r="BH1096" s="299">
        <v>6.216635095574307E-2</v>
      </c>
      <c r="BI1096" s="300">
        <v>25.927267091441372</v>
      </c>
      <c r="BJ1096" s="300">
        <v>31.418000000000003</v>
      </c>
      <c r="BK1096" s="300">
        <v>35.761999999999993</v>
      </c>
      <c r="BL1096" s="12"/>
      <c r="BM1096" s="292">
        <v>12117</v>
      </c>
      <c r="BN1096" s="290">
        <v>53</v>
      </c>
      <c r="BO1096" s="290">
        <v>108</v>
      </c>
      <c r="BP1096" s="290">
        <v>942</v>
      </c>
      <c r="BQ1096" s="290">
        <v>3459</v>
      </c>
      <c r="BR1096" s="290">
        <v>4442</v>
      </c>
      <c r="BS1096" s="290">
        <v>2258</v>
      </c>
      <c r="BT1096" s="290">
        <v>601</v>
      </c>
      <c r="BU1096" s="290">
        <v>138</v>
      </c>
      <c r="BV1096" s="290">
        <v>69</v>
      </c>
      <c r="BW1096" s="290">
        <v>17</v>
      </c>
      <c r="BX1096" s="290">
        <v>14</v>
      </c>
      <c r="BY1096" s="290">
        <v>9</v>
      </c>
      <c r="BZ1096" s="290">
        <v>3</v>
      </c>
      <c r="CA1096" s="290">
        <v>1</v>
      </c>
      <c r="CB1096" s="290">
        <v>0</v>
      </c>
      <c r="CC1096" s="290">
        <v>1</v>
      </c>
      <c r="CD1096" s="290">
        <v>2</v>
      </c>
      <c r="CE1096" s="290">
        <v>0</v>
      </c>
      <c r="CF1096" s="290">
        <v>0</v>
      </c>
      <c r="CG1096" s="291">
        <v>0</v>
      </c>
      <c r="CH1096" s="248">
        <v>11013</v>
      </c>
      <c r="CI1096" s="263">
        <v>0.90888833869769747</v>
      </c>
      <c r="CJ1096" s="248">
        <v>8383</v>
      </c>
      <c r="CK1096" s="263">
        <v>0.69183791367500203</v>
      </c>
      <c r="CL1096" s="248">
        <v>855</v>
      </c>
      <c r="CM1096" s="263">
        <v>7.0562020302054967E-2</v>
      </c>
      <c r="CN1096" s="264">
        <v>26.899368655607731</v>
      </c>
      <c r="CO1096" s="264">
        <v>32.08</v>
      </c>
      <c r="CP1096" s="264">
        <v>36.261000000000003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62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39</v>
      </c>
      <c r="D1099" s="192">
        <v>0</v>
      </c>
      <c r="E1099" s="63">
        <v>1</v>
      </c>
      <c r="F1099" s="63">
        <v>0</v>
      </c>
      <c r="G1099" s="63">
        <v>3</v>
      </c>
      <c r="H1099" s="63">
        <v>7</v>
      </c>
      <c r="I1099" s="63">
        <v>13</v>
      </c>
      <c r="J1099" s="63">
        <v>10</v>
      </c>
      <c r="K1099" s="63">
        <v>4</v>
      </c>
      <c r="L1099" s="63">
        <v>1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38</v>
      </c>
      <c r="Y1099" s="24">
        <v>0.97435897435897434</v>
      </c>
      <c r="Z1099" s="73">
        <v>36</v>
      </c>
      <c r="AA1099" s="24">
        <v>0.92307692307692313</v>
      </c>
      <c r="AB1099" s="73">
        <v>15</v>
      </c>
      <c r="AC1099" s="24">
        <v>0.38461538461538464</v>
      </c>
      <c r="AD1099" s="19">
        <v>32.585897435897436</v>
      </c>
      <c r="AE1099" s="19">
        <v>37.85</v>
      </c>
      <c r="AF1099" s="19">
        <v>43.94</v>
      </c>
      <c r="AG1099" s="8"/>
      <c r="AH1099" s="70">
        <v>31</v>
      </c>
      <c r="AI1099" s="192">
        <v>0</v>
      </c>
      <c r="AJ1099" s="63">
        <v>0</v>
      </c>
      <c r="AK1099" s="63">
        <v>1</v>
      </c>
      <c r="AL1099" s="63">
        <v>4</v>
      </c>
      <c r="AM1099" s="63">
        <v>6</v>
      </c>
      <c r="AN1099" s="63">
        <v>13</v>
      </c>
      <c r="AO1099" s="63">
        <v>2</v>
      </c>
      <c r="AP1099" s="63">
        <v>3</v>
      </c>
      <c r="AQ1099" s="63">
        <v>1</v>
      </c>
      <c r="AR1099" s="63">
        <v>0</v>
      </c>
      <c r="AS1099" s="63">
        <v>0</v>
      </c>
      <c r="AT1099" s="63">
        <v>0</v>
      </c>
      <c r="AU1099" s="63">
        <v>1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30</v>
      </c>
      <c r="BD1099" s="24">
        <v>0.967741935483871</v>
      </c>
      <c r="BE1099" s="73">
        <v>27</v>
      </c>
      <c r="BF1099" s="24">
        <v>0.87096774193548387</v>
      </c>
      <c r="BG1099" s="73">
        <v>7</v>
      </c>
      <c r="BH1099" s="24">
        <v>0.22580645161290322</v>
      </c>
      <c r="BI1099" s="19">
        <v>33.092580645161291</v>
      </c>
      <c r="BJ1099" s="19">
        <v>41.957999999999998</v>
      </c>
      <c r="BK1099" s="19">
        <v>56.449999999999974</v>
      </c>
      <c r="BL1099" s="8"/>
      <c r="BM1099" s="70">
        <v>70</v>
      </c>
      <c r="BN1099" s="207">
        <v>0</v>
      </c>
      <c r="BO1099" s="113">
        <v>1</v>
      </c>
      <c r="BP1099" s="113">
        <v>1</v>
      </c>
      <c r="BQ1099" s="113">
        <v>7</v>
      </c>
      <c r="BR1099" s="113">
        <v>13</v>
      </c>
      <c r="BS1099" s="113">
        <v>26</v>
      </c>
      <c r="BT1099" s="113">
        <v>12</v>
      </c>
      <c r="BU1099" s="113">
        <v>7</v>
      </c>
      <c r="BV1099" s="113">
        <v>2</v>
      </c>
      <c r="BW1099" s="113">
        <v>0</v>
      </c>
      <c r="BX1099" s="113">
        <v>0</v>
      </c>
      <c r="BY1099" s="113">
        <v>0</v>
      </c>
      <c r="BZ1099" s="113">
        <v>1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68</v>
      </c>
      <c r="CI1099" s="24">
        <v>0.97142857142857142</v>
      </c>
      <c r="CJ1099" s="73">
        <v>63</v>
      </c>
      <c r="CK1099" s="24">
        <v>0.9</v>
      </c>
      <c r="CL1099" s="73">
        <v>22</v>
      </c>
      <c r="CM1099" s="24">
        <v>0.31428571428571428</v>
      </c>
      <c r="CN1099" s="19">
        <v>32.810285714285705</v>
      </c>
      <c r="CO1099" s="19">
        <v>39.919000000000004</v>
      </c>
      <c r="CP1099" s="19">
        <v>45.717500000000008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18</v>
      </c>
      <c r="D1100" s="154">
        <v>0</v>
      </c>
      <c r="E1100" s="91">
        <v>0</v>
      </c>
      <c r="F1100" s="91">
        <v>0</v>
      </c>
      <c r="G1100" s="91">
        <v>0</v>
      </c>
      <c r="H1100" s="91">
        <v>3</v>
      </c>
      <c r="I1100" s="91">
        <v>3</v>
      </c>
      <c r="J1100" s="91">
        <v>4</v>
      </c>
      <c r="K1100" s="91">
        <v>4</v>
      </c>
      <c r="L1100" s="91">
        <v>3</v>
      </c>
      <c r="M1100" s="91">
        <v>1</v>
      </c>
      <c r="N1100" s="91">
        <v>0</v>
      </c>
      <c r="O1100" s="91">
        <v>0</v>
      </c>
      <c r="P1100" s="91">
        <v>0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18</v>
      </c>
      <c r="Y1100" s="25">
        <v>1</v>
      </c>
      <c r="Z1100" s="74">
        <v>18</v>
      </c>
      <c r="AA1100" s="25">
        <v>1</v>
      </c>
      <c r="AB1100" s="74">
        <v>12</v>
      </c>
      <c r="AC1100" s="25">
        <v>0.66666666666666663</v>
      </c>
      <c r="AD1100" s="21">
        <v>38.531111111111109</v>
      </c>
      <c r="AE1100" s="21">
        <v>48.018500000000003</v>
      </c>
      <c r="AF1100" s="21" t="s">
        <v>126</v>
      </c>
      <c r="AG1100" s="8"/>
      <c r="AH1100" s="71">
        <v>16</v>
      </c>
      <c r="AI1100" s="154">
        <v>0</v>
      </c>
      <c r="AJ1100" s="91">
        <v>0</v>
      </c>
      <c r="AK1100" s="91">
        <v>0</v>
      </c>
      <c r="AL1100" s="91">
        <v>1</v>
      </c>
      <c r="AM1100" s="91">
        <v>4</v>
      </c>
      <c r="AN1100" s="91">
        <v>4</v>
      </c>
      <c r="AO1100" s="91">
        <v>2</v>
      </c>
      <c r="AP1100" s="91">
        <v>2</v>
      </c>
      <c r="AQ1100" s="91">
        <v>2</v>
      </c>
      <c r="AR1100" s="91">
        <v>0</v>
      </c>
      <c r="AS1100" s="91">
        <v>1</v>
      </c>
      <c r="AT1100" s="91">
        <v>0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16</v>
      </c>
      <c r="BD1100" s="25">
        <v>1</v>
      </c>
      <c r="BE1100" s="74">
        <v>15</v>
      </c>
      <c r="BF1100" s="25">
        <v>0.9375</v>
      </c>
      <c r="BG1100" s="74">
        <v>7</v>
      </c>
      <c r="BH1100" s="25">
        <v>0.4375</v>
      </c>
      <c r="BI1100" s="21">
        <v>35.998749999999987</v>
      </c>
      <c r="BJ1100" s="21">
        <v>46.478000000000002</v>
      </c>
      <c r="BK1100" s="21" t="s">
        <v>126</v>
      </c>
      <c r="BL1100" s="8"/>
      <c r="BM1100" s="71">
        <v>34</v>
      </c>
      <c r="BN1100" s="143">
        <v>0</v>
      </c>
      <c r="BO1100" s="7">
        <v>0</v>
      </c>
      <c r="BP1100" s="7">
        <v>0</v>
      </c>
      <c r="BQ1100" s="7">
        <v>1</v>
      </c>
      <c r="BR1100" s="7">
        <v>7</v>
      </c>
      <c r="BS1100" s="7">
        <v>7</v>
      </c>
      <c r="BT1100" s="7">
        <v>6</v>
      </c>
      <c r="BU1100" s="7">
        <v>6</v>
      </c>
      <c r="BV1100" s="7">
        <v>5</v>
      </c>
      <c r="BW1100" s="7">
        <v>1</v>
      </c>
      <c r="BX1100" s="7">
        <v>1</v>
      </c>
      <c r="BY1100" s="7">
        <v>0</v>
      </c>
      <c r="BZ1100" s="7">
        <v>0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34</v>
      </c>
      <c r="CI1100" s="25">
        <v>1</v>
      </c>
      <c r="CJ1100" s="74">
        <v>33</v>
      </c>
      <c r="CK1100" s="25">
        <v>0.97058823529411764</v>
      </c>
      <c r="CL1100" s="74">
        <v>19</v>
      </c>
      <c r="CM1100" s="25">
        <v>0.55882352941176472</v>
      </c>
      <c r="CN1100" s="21">
        <v>37.339411764705886</v>
      </c>
      <c r="CO1100" s="21">
        <v>46.685000000000002</v>
      </c>
      <c r="CP1100" s="21">
        <v>55.68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13</v>
      </c>
      <c r="D1101" s="154">
        <v>0</v>
      </c>
      <c r="E1101" s="91">
        <v>0</v>
      </c>
      <c r="F1101" s="91">
        <v>0</v>
      </c>
      <c r="G1101" s="91">
        <v>0</v>
      </c>
      <c r="H1101" s="91">
        <v>2</v>
      </c>
      <c r="I1101" s="91">
        <v>3</v>
      </c>
      <c r="J1101" s="91">
        <v>3</v>
      </c>
      <c r="K1101" s="91">
        <v>4</v>
      </c>
      <c r="L1101" s="91">
        <v>0</v>
      </c>
      <c r="M1101" s="91">
        <v>0</v>
      </c>
      <c r="N1101" s="91">
        <v>0</v>
      </c>
      <c r="O1101" s="91">
        <v>0</v>
      </c>
      <c r="P1101" s="91">
        <v>1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13</v>
      </c>
      <c r="Y1101" s="25">
        <v>1</v>
      </c>
      <c r="Z1101" s="74">
        <v>13</v>
      </c>
      <c r="AA1101" s="25">
        <v>1</v>
      </c>
      <c r="AB1101" s="74">
        <v>8</v>
      </c>
      <c r="AC1101" s="25">
        <v>0.61538461538461542</v>
      </c>
      <c r="AD1101" s="21">
        <v>38.413076923076922</v>
      </c>
      <c r="AE1101" s="21">
        <v>43.080000000000005</v>
      </c>
      <c r="AF1101" s="21" t="s">
        <v>126</v>
      </c>
      <c r="AG1101" s="8"/>
      <c r="AH1101" s="71">
        <v>15</v>
      </c>
      <c r="AI1101" s="154">
        <v>1</v>
      </c>
      <c r="AJ1101" s="91">
        <v>0</v>
      </c>
      <c r="AK1101" s="91">
        <v>1</v>
      </c>
      <c r="AL1101" s="91">
        <v>1</v>
      </c>
      <c r="AM1101" s="91">
        <v>1</v>
      </c>
      <c r="AN1101" s="91">
        <v>4</v>
      </c>
      <c r="AO1101" s="91">
        <v>4</v>
      </c>
      <c r="AP1101" s="91">
        <v>1</v>
      </c>
      <c r="AQ1101" s="91">
        <v>1</v>
      </c>
      <c r="AR1101" s="91">
        <v>0</v>
      </c>
      <c r="AS1101" s="91">
        <v>0</v>
      </c>
      <c r="AT1101" s="91">
        <v>1</v>
      </c>
      <c r="AU1101" s="91">
        <v>0</v>
      </c>
      <c r="AV1101" s="91">
        <v>0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13</v>
      </c>
      <c r="BD1101" s="25">
        <v>0.8666666666666667</v>
      </c>
      <c r="BE1101" s="74">
        <v>12</v>
      </c>
      <c r="BF1101" s="25">
        <v>0.8</v>
      </c>
      <c r="BG1101" s="74">
        <v>7</v>
      </c>
      <c r="BH1101" s="25">
        <v>0.46666666666666667</v>
      </c>
      <c r="BI1101" s="21">
        <v>33.336666666666659</v>
      </c>
      <c r="BJ1101" s="21">
        <v>44.496000000000002</v>
      </c>
      <c r="BK1101" s="21" t="s">
        <v>126</v>
      </c>
      <c r="BL1101" s="8"/>
      <c r="BM1101" s="71">
        <v>28</v>
      </c>
      <c r="BN1101" s="143">
        <v>1</v>
      </c>
      <c r="BO1101" s="7">
        <v>0</v>
      </c>
      <c r="BP1101" s="7">
        <v>1</v>
      </c>
      <c r="BQ1101" s="7">
        <v>1</v>
      </c>
      <c r="BR1101" s="7">
        <v>3</v>
      </c>
      <c r="BS1101" s="7">
        <v>7</v>
      </c>
      <c r="BT1101" s="7">
        <v>7</v>
      </c>
      <c r="BU1101" s="7">
        <v>5</v>
      </c>
      <c r="BV1101" s="7">
        <v>1</v>
      </c>
      <c r="BW1101" s="7">
        <v>0</v>
      </c>
      <c r="BX1101" s="7">
        <v>0</v>
      </c>
      <c r="BY1101" s="7">
        <v>1</v>
      </c>
      <c r="BZ1101" s="7">
        <v>1</v>
      </c>
      <c r="CA1101" s="7">
        <v>0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26</v>
      </c>
      <c r="CI1101" s="25">
        <v>0.9285714285714286</v>
      </c>
      <c r="CJ1101" s="74">
        <v>25</v>
      </c>
      <c r="CK1101" s="25">
        <v>0.8928571428571429</v>
      </c>
      <c r="CL1101" s="74">
        <v>15</v>
      </c>
      <c r="CM1101" s="25">
        <v>0.5357142857142857</v>
      </c>
      <c r="CN1101" s="21">
        <v>35.693571428571431</v>
      </c>
      <c r="CO1101" s="21">
        <v>43.345500000000001</v>
      </c>
      <c r="CP1101" s="21">
        <v>63.921999999999983</v>
      </c>
      <c r="CQ1101" s="8"/>
    </row>
    <row r="1102" spans="1:95" x14ac:dyDescent="0.35">
      <c r="A1102" s="134">
        <v>2</v>
      </c>
      <c r="B1102" s="184">
        <v>0.125</v>
      </c>
      <c r="C1102" s="71">
        <v>6</v>
      </c>
      <c r="D1102" s="154">
        <v>1</v>
      </c>
      <c r="E1102" s="91">
        <v>0</v>
      </c>
      <c r="F1102" s="91">
        <v>0</v>
      </c>
      <c r="G1102" s="91">
        <v>0</v>
      </c>
      <c r="H1102" s="91">
        <v>0</v>
      </c>
      <c r="I1102" s="91">
        <v>1</v>
      </c>
      <c r="J1102" s="91">
        <v>0</v>
      </c>
      <c r="K1102" s="91">
        <v>1</v>
      </c>
      <c r="L1102" s="91">
        <v>1</v>
      </c>
      <c r="M1102" s="91">
        <v>0</v>
      </c>
      <c r="N1102" s="91">
        <v>0</v>
      </c>
      <c r="O1102" s="91">
        <v>1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1</v>
      </c>
      <c r="X1102" s="74">
        <v>5</v>
      </c>
      <c r="Y1102" s="25">
        <v>0.83333333333333337</v>
      </c>
      <c r="Z1102" s="74">
        <v>5</v>
      </c>
      <c r="AA1102" s="25">
        <v>0.83333333333333337</v>
      </c>
      <c r="AB1102" s="74">
        <v>4</v>
      </c>
      <c r="AC1102" s="25">
        <v>0.66666666666666663</v>
      </c>
      <c r="AD1102" s="21">
        <v>48.288333333333334</v>
      </c>
      <c r="AE1102" s="21">
        <v>98.397500000000008</v>
      </c>
      <c r="AF1102" s="21" t="s">
        <v>126</v>
      </c>
      <c r="AG1102" s="8"/>
      <c r="AH1102" s="71">
        <v>10</v>
      </c>
      <c r="AI1102" s="154">
        <v>1</v>
      </c>
      <c r="AJ1102" s="91">
        <v>0</v>
      </c>
      <c r="AK1102" s="91">
        <v>0</v>
      </c>
      <c r="AL1102" s="91">
        <v>1</v>
      </c>
      <c r="AM1102" s="91">
        <v>1</v>
      </c>
      <c r="AN1102" s="91">
        <v>2</v>
      </c>
      <c r="AO1102" s="91">
        <v>1</v>
      </c>
      <c r="AP1102" s="91">
        <v>1</v>
      </c>
      <c r="AQ1102" s="91">
        <v>0</v>
      </c>
      <c r="AR1102" s="91">
        <v>1</v>
      </c>
      <c r="AS1102" s="91">
        <v>1</v>
      </c>
      <c r="AT1102" s="91">
        <v>1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9</v>
      </c>
      <c r="BD1102" s="25">
        <v>0.9</v>
      </c>
      <c r="BE1102" s="74">
        <v>8</v>
      </c>
      <c r="BF1102" s="25">
        <v>0.8</v>
      </c>
      <c r="BG1102" s="74">
        <v>5</v>
      </c>
      <c r="BH1102" s="25">
        <v>0.5</v>
      </c>
      <c r="BI1102" s="21">
        <v>37.665000000000006</v>
      </c>
      <c r="BJ1102" s="21">
        <v>58.911500000000004</v>
      </c>
      <c r="BK1102" s="21" t="s">
        <v>126</v>
      </c>
      <c r="BL1102" s="8"/>
      <c r="BM1102" s="71">
        <v>16</v>
      </c>
      <c r="BN1102" s="143">
        <v>2</v>
      </c>
      <c r="BO1102" s="7">
        <v>0</v>
      </c>
      <c r="BP1102" s="7">
        <v>0</v>
      </c>
      <c r="BQ1102" s="7">
        <v>1</v>
      </c>
      <c r="BR1102" s="7">
        <v>1</v>
      </c>
      <c r="BS1102" s="7">
        <v>3</v>
      </c>
      <c r="BT1102" s="7">
        <v>1</v>
      </c>
      <c r="BU1102" s="7">
        <v>2</v>
      </c>
      <c r="BV1102" s="7">
        <v>1</v>
      </c>
      <c r="BW1102" s="7">
        <v>1</v>
      </c>
      <c r="BX1102" s="7">
        <v>1</v>
      </c>
      <c r="BY1102" s="7">
        <v>2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1</v>
      </c>
      <c r="CH1102" s="74">
        <v>14</v>
      </c>
      <c r="CI1102" s="25">
        <v>0.875</v>
      </c>
      <c r="CJ1102" s="74">
        <v>13</v>
      </c>
      <c r="CK1102" s="25">
        <v>0.8125</v>
      </c>
      <c r="CL1102" s="74">
        <v>9</v>
      </c>
      <c r="CM1102" s="25">
        <v>0.5625</v>
      </c>
      <c r="CN1102" s="21">
        <v>41.64875</v>
      </c>
      <c r="CO1102" s="21">
        <v>60.648000000000003</v>
      </c>
      <c r="CP1102" s="21" t="s">
        <v>126</v>
      </c>
      <c r="CQ1102" s="8"/>
    </row>
    <row r="1103" spans="1:95" x14ac:dyDescent="0.35">
      <c r="A1103" s="134">
        <v>2</v>
      </c>
      <c r="B1103" s="184">
        <v>0.16666700000000001</v>
      </c>
      <c r="C1103" s="71">
        <v>15</v>
      </c>
      <c r="D1103" s="154">
        <v>0</v>
      </c>
      <c r="E1103" s="91">
        <v>0</v>
      </c>
      <c r="F1103" s="91">
        <v>0</v>
      </c>
      <c r="G1103" s="91">
        <v>2</v>
      </c>
      <c r="H1103" s="91">
        <v>0</v>
      </c>
      <c r="I1103" s="91">
        <v>5</v>
      </c>
      <c r="J1103" s="91">
        <v>4</v>
      </c>
      <c r="K1103" s="91">
        <v>3</v>
      </c>
      <c r="L1103" s="91">
        <v>1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15</v>
      </c>
      <c r="Y1103" s="25">
        <v>1</v>
      </c>
      <c r="Z1103" s="74">
        <v>13</v>
      </c>
      <c r="AA1103" s="25">
        <v>0.8666666666666667</v>
      </c>
      <c r="AB1103" s="74">
        <v>8</v>
      </c>
      <c r="AC1103" s="25">
        <v>0.53333333333333333</v>
      </c>
      <c r="AD1103" s="21">
        <v>36.03</v>
      </c>
      <c r="AE1103" s="21">
        <v>44.3</v>
      </c>
      <c r="AF1103" s="21" t="s">
        <v>126</v>
      </c>
      <c r="AG1103" s="8"/>
      <c r="AH1103" s="71">
        <v>11</v>
      </c>
      <c r="AI1103" s="154">
        <v>0</v>
      </c>
      <c r="AJ1103" s="91">
        <v>0</v>
      </c>
      <c r="AK1103" s="91">
        <v>0</v>
      </c>
      <c r="AL1103" s="91">
        <v>2</v>
      </c>
      <c r="AM1103" s="91">
        <v>2</v>
      </c>
      <c r="AN1103" s="91">
        <v>3</v>
      </c>
      <c r="AO1103" s="91">
        <v>3</v>
      </c>
      <c r="AP1103" s="91">
        <v>1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11</v>
      </c>
      <c r="BD1103" s="25">
        <v>1</v>
      </c>
      <c r="BE1103" s="74">
        <v>11</v>
      </c>
      <c r="BF1103" s="25">
        <v>1</v>
      </c>
      <c r="BG1103" s="74">
        <v>4</v>
      </c>
      <c r="BH1103" s="25">
        <v>0.36363636363636365</v>
      </c>
      <c r="BI1103" s="21">
        <v>31.81</v>
      </c>
      <c r="BJ1103" s="21">
        <v>37.169999999999995</v>
      </c>
      <c r="BK1103" s="21" t="s">
        <v>126</v>
      </c>
      <c r="BL1103" s="8"/>
      <c r="BM1103" s="71">
        <v>26</v>
      </c>
      <c r="BN1103" s="143">
        <v>0</v>
      </c>
      <c r="BO1103" s="7">
        <v>0</v>
      </c>
      <c r="BP1103" s="7">
        <v>0</v>
      </c>
      <c r="BQ1103" s="7">
        <v>4</v>
      </c>
      <c r="BR1103" s="7">
        <v>2</v>
      </c>
      <c r="BS1103" s="7">
        <v>8</v>
      </c>
      <c r="BT1103" s="7">
        <v>7</v>
      </c>
      <c r="BU1103" s="7">
        <v>4</v>
      </c>
      <c r="BV1103" s="7">
        <v>1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26</v>
      </c>
      <c r="CI1103" s="25">
        <v>1</v>
      </c>
      <c r="CJ1103" s="74">
        <v>24</v>
      </c>
      <c r="CK1103" s="25">
        <v>0.92307692307692313</v>
      </c>
      <c r="CL1103" s="74">
        <v>12</v>
      </c>
      <c r="CM1103" s="25">
        <v>0.46153846153846156</v>
      </c>
      <c r="CN1103" s="21">
        <v>34.244615384615379</v>
      </c>
      <c r="CO1103" s="21">
        <v>41.378999999999998</v>
      </c>
      <c r="CP1103" s="21">
        <v>47.153499999999994</v>
      </c>
      <c r="CQ1103" s="8"/>
    </row>
    <row r="1104" spans="1:95" x14ac:dyDescent="0.35">
      <c r="A1104" s="134">
        <v>2</v>
      </c>
      <c r="B1104" s="184">
        <v>0.20833299999999999</v>
      </c>
      <c r="C1104" s="71">
        <v>59</v>
      </c>
      <c r="D1104" s="154">
        <v>0</v>
      </c>
      <c r="E1104" s="91">
        <v>0</v>
      </c>
      <c r="F1104" s="91">
        <v>1</v>
      </c>
      <c r="G1104" s="91">
        <v>5</v>
      </c>
      <c r="H1104" s="91">
        <v>11</v>
      </c>
      <c r="I1104" s="91">
        <v>16</v>
      </c>
      <c r="J1104" s="91">
        <v>16</v>
      </c>
      <c r="K1104" s="91">
        <v>6</v>
      </c>
      <c r="L1104" s="91">
        <v>4</v>
      </c>
      <c r="M1104" s="91">
        <v>0</v>
      </c>
      <c r="N1104" s="91">
        <v>0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58</v>
      </c>
      <c r="Y1104" s="25">
        <v>0.98305084745762716</v>
      </c>
      <c r="Z1104" s="74">
        <v>53</v>
      </c>
      <c r="AA1104" s="25">
        <v>0.89830508474576276</v>
      </c>
      <c r="AB1104" s="74">
        <v>26</v>
      </c>
      <c r="AC1104" s="25">
        <v>0.44067796610169491</v>
      </c>
      <c r="AD1104" s="21">
        <v>33.776610169491526</v>
      </c>
      <c r="AE1104" s="21">
        <v>40.409999999999997</v>
      </c>
      <c r="AF1104" s="21">
        <v>45.43</v>
      </c>
      <c r="AG1104" s="8"/>
      <c r="AH1104" s="71">
        <v>30</v>
      </c>
      <c r="AI1104" s="154">
        <v>0</v>
      </c>
      <c r="AJ1104" s="91">
        <v>0</v>
      </c>
      <c r="AK1104" s="91">
        <v>1</v>
      </c>
      <c r="AL1104" s="91">
        <v>4</v>
      </c>
      <c r="AM1104" s="91">
        <v>2</v>
      </c>
      <c r="AN1104" s="91">
        <v>10</v>
      </c>
      <c r="AO1104" s="91">
        <v>11</v>
      </c>
      <c r="AP1104" s="91">
        <v>1</v>
      </c>
      <c r="AQ1104" s="91">
        <v>1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29</v>
      </c>
      <c r="BD1104" s="25">
        <v>0.96666666666666667</v>
      </c>
      <c r="BE1104" s="74">
        <v>26</v>
      </c>
      <c r="BF1104" s="25">
        <v>0.8666666666666667</v>
      </c>
      <c r="BG1104" s="74">
        <v>13</v>
      </c>
      <c r="BH1104" s="25">
        <v>0.43333333333333335</v>
      </c>
      <c r="BI1104" s="21">
        <v>32.776000000000003</v>
      </c>
      <c r="BJ1104" s="21">
        <v>38.233999999999995</v>
      </c>
      <c r="BK1104" s="21">
        <v>42.639999999999993</v>
      </c>
      <c r="BL1104" s="8"/>
      <c r="BM1104" s="71">
        <v>89</v>
      </c>
      <c r="BN1104" s="143">
        <v>0</v>
      </c>
      <c r="BO1104" s="7">
        <v>0</v>
      </c>
      <c r="BP1104" s="7">
        <v>2</v>
      </c>
      <c r="BQ1104" s="7">
        <v>9</v>
      </c>
      <c r="BR1104" s="7">
        <v>13</v>
      </c>
      <c r="BS1104" s="7">
        <v>26</v>
      </c>
      <c r="BT1104" s="7">
        <v>27</v>
      </c>
      <c r="BU1104" s="7">
        <v>7</v>
      </c>
      <c r="BV1104" s="7">
        <v>5</v>
      </c>
      <c r="BW1104" s="7">
        <v>0</v>
      </c>
      <c r="BX1104" s="7">
        <v>0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87</v>
      </c>
      <c r="CI1104" s="25">
        <v>0.97752808988764039</v>
      </c>
      <c r="CJ1104" s="74">
        <v>79</v>
      </c>
      <c r="CK1104" s="25">
        <v>0.88764044943820219</v>
      </c>
      <c r="CL1104" s="74">
        <v>39</v>
      </c>
      <c r="CM1104" s="25">
        <v>0.43820224719101125</v>
      </c>
      <c r="CN1104" s="21">
        <v>33.439325842696618</v>
      </c>
      <c r="CO1104" s="21">
        <v>39.424999999999997</v>
      </c>
      <c r="CP1104" s="21">
        <v>45.28</v>
      </c>
      <c r="CQ1104" s="8"/>
    </row>
    <row r="1105" spans="1:95" x14ac:dyDescent="0.35">
      <c r="A1105" s="134">
        <v>2</v>
      </c>
      <c r="B1105" s="184">
        <v>0.25</v>
      </c>
      <c r="C1105" s="71">
        <v>236</v>
      </c>
      <c r="D1105" s="154">
        <v>0</v>
      </c>
      <c r="E1105" s="91">
        <v>2</v>
      </c>
      <c r="F1105" s="91">
        <v>10</v>
      </c>
      <c r="G1105" s="91">
        <v>50</v>
      </c>
      <c r="H1105" s="91">
        <v>62</v>
      </c>
      <c r="I1105" s="91">
        <v>61</v>
      </c>
      <c r="J1105" s="91">
        <v>39</v>
      </c>
      <c r="K1105" s="91">
        <v>8</v>
      </c>
      <c r="L1105" s="91">
        <v>1</v>
      </c>
      <c r="M1105" s="91">
        <v>3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224</v>
      </c>
      <c r="Y1105" s="25">
        <v>0.94915254237288138</v>
      </c>
      <c r="Z1105" s="74">
        <v>189</v>
      </c>
      <c r="AA1105" s="25">
        <v>0.80084745762711862</v>
      </c>
      <c r="AB1105" s="74">
        <v>51</v>
      </c>
      <c r="AC1105" s="25">
        <v>0.21610169491525424</v>
      </c>
      <c r="AD1105" s="21">
        <v>29.739491525423716</v>
      </c>
      <c r="AE1105" s="21">
        <v>36.196999999999996</v>
      </c>
      <c r="AF1105" s="21">
        <v>40.233499999999992</v>
      </c>
      <c r="AG1105" s="8"/>
      <c r="AH1105" s="71">
        <v>73</v>
      </c>
      <c r="AI1105" s="154">
        <v>0</v>
      </c>
      <c r="AJ1105" s="91">
        <v>0</v>
      </c>
      <c r="AK1105" s="91">
        <v>0</v>
      </c>
      <c r="AL1105" s="91">
        <v>9</v>
      </c>
      <c r="AM1105" s="91">
        <v>31</v>
      </c>
      <c r="AN1105" s="91">
        <v>17</v>
      </c>
      <c r="AO1105" s="91">
        <v>12</v>
      </c>
      <c r="AP1105" s="91">
        <v>3</v>
      </c>
      <c r="AQ1105" s="91">
        <v>0</v>
      </c>
      <c r="AR1105" s="91">
        <v>1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73</v>
      </c>
      <c r="BD1105" s="25">
        <v>1</v>
      </c>
      <c r="BE1105" s="74">
        <v>67</v>
      </c>
      <c r="BF1105" s="25">
        <v>0.9178082191780822</v>
      </c>
      <c r="BG1105" s="74">
        <v>16</v>
      </c>
      <c r="BH1105" s="25">
        <v>0.21917808219178081</v>
      </c>
      <c r="BI1105" s="21">
        <v>30.671095890410964</v>
      </c>
      <c r="BJ1105" s="21">
        <v>36.268999999999998</v>
      </c>
      <c r="BK1105" s="21">
        <v>40.707999999999998</v>
      </c>
      <c r="BL1105" s="8"/>
      <c r="BM1105" s="71">
        <v>309</v>
      </c>
      <c r="BN1105" s="143">
        <v>0</v>
      </c>
      <c r="BO1105" s="7">
        <v>2</v>
      </c>
      <c r="BP1105" s="7">
        <v>10</v>
      </c>
      <c r="BQ1105" s="7">
        <v>59</v>
      </c>
      <c r="BR1105" s="7">
        <v>93</v>
      </c>
      <c r="BS1105" s="7">
        <v>78</v>
      </c>
      <c r="BT1105" s="7">
        <v>51</v>
      </c>
      <c r="BU1105" s="7">
        <v>11</v>
      </c>
      <c r="BV1105" s="7">
        <v>1</v>
      </c>
      <c r="BW1105" s="7">
        <v>4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297</v>
      </c>
      <c r="CI1105" s="25">
        <v>0.96116504854368934</v>
      </c>
      <c r="CJ1105" s="74">
        <v>256</v>
      </c>
      <c r="CK1105" s="25">
        <v>0.82847896440129454</v>
      </c>
      <c r="CL1105" s="74">
        <v>67</v>
      </c>
      <c r="CM1105" s="25">
        <v>0.2168284789644013</v>
      </c>
      <c r="CN1105" s="21">
        <v>29.959579288025896</v>
      </c>
      <c r="CO1105" s="21">
        <v>36.225000000000001</v>
      </c>
      <c r="CP1105" s="21">
        <v>40.334999999999994</v>
      </c>
      <c r="CQ1105" s="8"/>
    </row>
    <row r="1106" spans="1:95" x14ac:dyDescent="0.35">
      <c r="A1106" s="134">
        <v>2</v>
      </c>
      <c r="B1106" s="184">
        <v>0.29166700000000001</v>
      </c>
      <c r="C1106" s="71">
        <v>638</v>
      </c>
      <c r="D1106" s="154">
        <v>16</v>
      </c>
      <c r="E1106" s="91">
        <v>3</v>
      </c>
      <c r="F1106" s="91">
        <v>26</v>
      </c>
      <c r="G1106" s="91">
        <v>210</v>
      </c>
      <c r="H1106" s="91">
        <v>268</v>
      </c>
      <c r="I1106" s="91">
        <v>95</v>
      </c>
      <c r="J1106" s="91">
        <v>19</v>
      </c>
      <c r="K1106" s="91">
        <v>1</v>
      </c>
      <c r="L1106" s="91">
        <v>0</v>
      </c>
      <c r="M1106" s="91">
        <v>0</v>
      </c>
      <c r="N1106" s="91">
        <v>0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593</v>
      </c>
      <c r="Y1106" s="25">
        <v>0.92946708463949845</v>
      </c>
      <c r="Z1106" s="74">
        <v>444</v>
      </c>
      <c r="AA1106" s="25">
        <v>0.6959247648902821</v>
      </c>
      <c r="AB1106" s="74">
        <v>20</v>
      </c>
      <c r="AC1106" s="25">
        <v>3.1347962382445138E-2</v>
      </c>
      <c r="AD1106" s="21">
        <v>25.886880877742954</v>
      </c>
      <c r="AE1106" s="21">
        <v>30.3415</v>
      </c>
      <c r="AF1106" s="21">
        <v>33.918499999999987</v>
      </c>
      <c r="AG1106" s="8"/>
      <c r="AH1106" s="71">
        <v>208</v>
      </c>
      <c r="AI1106" s="154">
        <v>2</v>
      </c>
      <c r="AJ1106" s="91">
        <v>2</v>
      </c>
      <c r="AK1106" s="91">
        <v>21</v>
      </c>
      <c r="AL1106" s="91">
        <v>61</v>
      </c>
      <c r="AM1106" s="91">
        <v>71</v>
      </c>
      <c r="AN1106" s="91">
        <v>42</v>
      </c>
      <c r="AO1106" s="91">
        <v>6</v>
      </c>
      <c r="AP1106" s="91">
        <v>1</v>
      </c>
      <c r="AQ1106" s="91">
        <v>1</v>
      </c>
      <c r="AR1106" s="91">
        <v>1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183</v>
      </c>
      <c r="BD1106" s="25">
        <v>0.87980769230769229</v>
      </c>
      <c r="BE1106" s="74">
        <v>135</v>
      </c>
      <c r="BF1106" s="25">
        <v>0.64903846153846156</v>
      </c>
      <c r="BG1106" s="74">
        <v>9</v>
      </c>
      <c r="BH1106" s="25">
        <v>4.3269230769230768E-2</v>
      </c>
      <c r="BI1106" s="21">
        <v>26.219903846153837</v>
      </c>
      <c r="BJ1106" s="21">
        <v>31.788499999999999</v>
      </c>
      <c r="BK1106" s="21">
        <v>34.470999999999989</v>
      </c>
      <c r="BL1106" s="8"/>
      <c r="BM1106" s="71">
        <v>846</v>
      </c>
      <c r="BN1106" s="143">
        <v>18</v>
      </c>
      <c r="BO1106" s="7">
        <v>5</v>
      </c>
      <c r="BP1106" s="7">
        <v>47</v>
      </c>
      <c r="BQ1106" s="7">
        <v>271</v>
      </c>
      <c r="BR1106" s="7">
        <v>339</v>
      </c>
      <c r="BS1106" s="7">
        <v>137</v>
      </c>
      <c r="BT1106" s="7">
        <v>25</v>
      </c>
      <c r="BU1106" s="7">
        <v>2</v>
      </c>
      <c r="BV1106" s="7">
        <v>1</v>
      </c>
      <c r="BW1106" s="7">
        <v>1</v>
      </c>
      <c r="BX1106" s="7">
        <v>0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776</v>
      </c>
      <c r="CI1106" s="25">
        <v>0.91725768321513002</v>
      </c>
      <c r="CJ1106" s="74">
        <v>579</v>
      </c>
      <c r="CK1106" s="25">
        <v>0.68439716312056742</v>
      </c>
      <c r="CL1106" s="74">
        <v>29</v>
      </c>
      <c r="CM1106" s="25">
        <v>3.4278959810874705E-2</v>
      </c>
      <c r="CN1106" s="21">
        <v>25.968758865248223</v>
      </c>
      <c r="CO1106" s="21">
        <v>30.658499999999997</v>
      </c>
      <c r="CP1106" s="21">
        <v>34.189</v>
      </c>
      <c r="CQ1106" s="8"/>
    </row>
    <row r="1107" spans="1:95" x14ac:dyDescent="0.35">
      <c r="A1107" s="134">
        <v>2</v>
      </c>
      <c r="B1107" s="184">
        <v>0.33333299999999999</v>
      </c>
      <c r="C1107" s="71">
        <v>332</v>
      </c>
      <c r="D1107" s="154">
        <v>184</v>
      </c>
      <c r="E1107" s="91">
        <v>40</v>
      </c>
      <c r="F1107" s="91">
        <v>41</v>
      </c>
      <c r="G1107" s="91">
        <v>48</v>
      </c>
      <c r="H1107" s="91">
        <v>15</v>
      </c>
      <c r="I1107" s="91">
        <v>3</v>
      </c>
      <c r="J1107" s="91">
        <v>1</v>
      </c>
      <c r="K1107" s="91">
        <v>0</v>
      </c>
      <c r="L1107" s="91">
        <v>0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67</v>
      </c>
      <c r="Y1107" s="25">
        <v>0.20180722891566266</v>
      </c>
      <c r="Z1107" s="74">
        <v>28</v>
      </c>
      <c r="AA1107" s="25">
        <v>8.4337349397590355E-2</v>
      </c>
      <c r="AB1107" s="74">
        <v>1</v>
      </c>
      <c r="AC1107" s="25">
        <v>3.0120481927710845E-3</v>
      </c>
      <c r="AD1107" s="21">
        <v>12.040150602409645</v>
      </c>
      <c r="AE1107" s="21">
        <v>22.150499999999997</v>
      </c>
      <c r="AF1107" s="21">
        <v>25.446999999999992</v>
      </c>
      <c r="AG1107" s="8"/>
      <c r="AH1107" s="71">
        <v>332</v>
      </c>
      <c r="AI1107" s="154">
        <v>14</v>
      </c>
      <c r="AJ1107" s="91">
        <v>34</v>
      </c>
      <c r="AK1107" s="91">
        <v>26</v>
      </c>
      <c r="AL1107" s="91">
        <v>143</v>
      </c>
      <c r="AM1107" s="91">
        <v>87</v>
      </c>
      <c r="AN1107" s="91">
        <v>25</v>
      </c>
      <c r="AO1107" s="91">
        <v>2</v>
      </c>
      <c r="AP1107" s="91">
        <v>1</v>
      </c>
      <c r="AQ1107" s="91">
        <v>0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258</v>
      </c>
      <c r="BD1107" s="25">
        <v>0.77710843373493976</v>
      </c>
      <c r="BE1107" s="74">
        <v>147</v>
      </c>
      <c r="BF1107" s="25">
        <v>0.44277108433734941</v>
      </c>
      <c r="BG1107" s="74">
        <v>3</v>
      </c>
      <c r="BH1107" s="25">
        <v>9.0361445783132526E-3</v>
      </c>
      <c r="BI1107" s="21">
        <v>22.313042168674695</v>
      </c>
      <c r="BJ1107" s="21">
        <v>27.596</v>
      </c>
      <c r="BK1107" s="21">
        <v>31.675499999999996</v>
      </c>
      <c r="BL1107" s="8"/>
      <c r="BM1107" s="71">
        <v>664</v>
      </c>
      <c r="BN1107" s="143">
        <v>198</v>
      </c>
      <c r="BO1107" s="7">
        <v>74</v>
      </c>
      <c r="BP1107" s="7">
        <v>67</v>
      </c>
      <c r="BQ1107" s="7">
        <v>191</v>
      </c>
      <c r="BR1107" s="7">
        <v>102</v>
      </c>
      <c r="BS1107" s="7">
        <v>28</v>
      </c>
      <c r="BT1107" s="7">
        <v>3</v>
      </c>
      <c r="BU1107" s="7">
        <v>1</v>
      </c>
      <c r="BV1107" s="7">
        <v>0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325</v>
      </c>
      <c r="CI1107" s="25">
        <v>0.48945783132530118</v>
      </c>
      <c r="CJ1107" s="74">
        <v>175</v>
      </c>
      <c r="CK1107" s="25">
        <v>0.26355421686746988</v>
      </c>
      <c r="CL1107" s="74">
        <v>4</v>
      </c>
      <c r="CM1107" s="25">
        <v>6.024096385542169E-3</v>
      </c>
      <c r="CN1107" s="21">
        <v>17.176596385542172</v>
      </c>
      <c r="CO1107" s="21">
        <v>25.96</v>
      </c>
      <c r="CP1107" s="21">
        <v>29.797499999999999</v>
      </c>
      <c r="CQ1107" s="8"/>
    </row>
    <row r="1108" spans="1:95" x14ac:dyDescent="0.35">
      <c r="A1108" s="134">
        <v>2</v>
      </c>
      <c r="B1108" s="184">
        <v>0.375</v>
      </c>
      <c r="C1108" s="71">
        <v>470</v>
      </c>
      <c r="D1108" s="154">
        <v>0</v>
      </c>
      <c r="E1108" s="91">
        <v>4</v>
      </c>
      <c r="F1108" s="91">
        <v>42</v>
      </c>
      <c r="G1108" s="91">
        <v>148</v>
      </c>
      <c r="H1108" s="91">
        <v>181</v>
      </c>
      <c r="I1108" s="91">
        <v>83</v>
      </c>
      <c r="J1108" s="91">
        <v>9</v>
      </c>
      <c r="K1108" s="91">
        <v>1</v>
      </c>
      <c r="L1108" s="91">
        <v>1</v>
      </c>
      <c r="M1108" s="91">
        <v>0</v>
      </c>
      <c r="N1108" s="91">
        <v>1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424</v>
      </c>
      <c r="Y1108" s="25">
        <v>0.90212765957446805</v>
      </c>
      <c r="Z1108" s="74">
        <v>319</v>
      </c>
      <c r="AA1108" s="25">
        <v>0.67872340425531918</v>
      </c>
      <c r="AB1108" s="74">
        <v>12</v>
      </c>
      <c r="AC1108" s="25">
        <v>2.553191489361702E-2</v>
      </c>
      <c r="AD1108" s="21">
        <v>26.133787234042579</v>
      </c>
      <c r="AE1108" s="21">
        <v>30.904499999999995</v>
      </c>
      <c r="AF1108" s="21">
        <v>33.723500000000001</v>
      </c>
      <c r="AG1108" s="8"/>
      <c r="AH1108" s="71">
        <v>273</v>
      </c>
      <c r="AI1108" s="154">
        <v>5</v>
      </c>
      <c r="AJ1108" s="91">
        <v>8</v>
      </c>
      <c r="AK1108" s="91">
        <v>46</v>
      </c>
      <c r="AL1108" s="91">
        <v>103</v>
      </c>
      <c r="AM1108" s="91">
        <v>84</v>
      </c>
      <c r="AN1108" s="91">
        <v>21</v>
      </c>
      <c r="AO1108" s="91">
        <v>4</v>
      </c>
      <c r="AP1108" s="91">
        <v>2</v>
      </c>
      <c r="AQ1108" s="91">
        <v>0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214</v>
      </c>
      <c r="BD1108" s="25">
        <v>0.78388278388278387</v>
      </c>
      <c r="BE1108" s="74">
        <v>131</v>
      </c>
      <c r="BF1108" s="25">
        <v>0.47985347985347987</v>
      </c>
      <c r="BG1108" s="74">
        <v>6</v>
      </c>
      <c r="BH1108" s="25">
        <v>2.197802197802198E-2</v>
      </c>
      <c r="BI1108" s="21">
        <v>23.820146520146523</v>
      </c>
      <c r="BJ1108" s="21">
        <v>29.027000000000001</v>
      </c>
      <c r="BK1108" s="21">
        <v>33.481000000000002</v>
      </c>
      <c r="BL1108" s="8"/>
      <c r="BM1108" s="71">
        <v>743</v>
      </c>
      <c r="BN1108" s="143">
        <v>5</v>
      </c>
      <c r="BO1108" s="7">
        <v>12</v>
      </c>
      <c r="BP1108" s="7">
        <v>88</v>
      </c>
      <c r="BQ1108" s="7">
        <v>251</v>
      </c>
      <c r="BR1108" s="7">
        <v>265</v>
      </c>
      <c r="BS1108" s="7">
        <v>104</v>
      </c>
      <c r="BT1108" s="7">
        <v>13</v>
      </c>
      <c r="BU1108" s="7">
        <v>3</v>
      </c>
      <c r="BV1108" s="7">
        <v>1</v>
      </c>
      <c r="BW1108" s="7">
        <v>0</v>
      </c>
      <c r="BX1108" s="7">
        <v>1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638</v>
      </c>
      <c r="CI1108" s="25">
        <v>0.85868102288021531</v>
      </c>
      <c r="CJ1108" s="74">
        <v>450</v>
      </c>
      <c r="CK1108" s="25">
        <v>0.60565275908479144</v>
      </c>
      <c r="CL1108" s="74">
        <v>18</v>
      </c>
      <c r="CM1108" s="25">
        <v>2.4226110363391656E-2</v>
      </c>
      <c r="CN1108" s="21">
        <v>25.283687752355323</v>
      </c>
      <c r="CO1108" s="21">
        <v>30.311999999999998</v>
      </c>
      <c r="CP1108" s="21">
        <v>33.673999999999992</v>
      </c>
      <c r="CQ1108" s="8"/>
    </row>
    <row r="1109" spans="1:95" x14ac:dyDescent="0.35">
      <c r="A1109" s="134">
        <v>2</v>
      </c>
      <c r="B1109" s="184">
        <v>0.41666700000000001</v>
      </c>
      <c r="C1109" s="71">
        <v>395</v>
      </c>
      <c r="D1109" s="154">
        <v>0</v>
      </c>
      <c r="E1109" s="91">
        <v>5</v>
      </c>
      <c r="F1109" s="91">
        <v>20</v>
      </c>
      <c r="G1109" s="91">
        <v>93</v>
      </c>
      <c r="H1109" s="91">
        <v>166</v>
      </c>
      <c r="I1109" s="91">
        <v>91</v>
      </c>
      <c r="J1109" s="91">
        <v>13</v>
      </c>
      <c r="K1109" s="91">
        <v>5</v>
      </c>
      <c r="L1109" s="91">
        <v>2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370</v>
      </c>
      <c r="Y1109" s="25">
        <v>0.93670886075949367</v>
      </c>
      <c r="Z1109" s="74">
        <v>298</v>
      </c>
      <c r="AA1109" s="25">
        <v>0.75443037974683547</v>
      </c>
      <c r="AB1109" s="74">
        <v>20</v>
      </c>
      <c r="AC1109" s="25">
        <v>5.0632911392405063E-2</v>
      </c>
      <c r="AD1109" s="21">
        <v>27.371189873417741</v>
      </c>
      <c r="AE1109" s="21">
        <v>32.04</v>
      </c>
      <c r="AF1109" s="21">
        <v>35.151999999999994</v>
      </c>
      <c r="AG1109" s="8"/>
      <c r="AH1109" s="71">
        <v>295</v>
      </c>
      <c r="AI1109" s="154">
        <v>3</v>
      </c>
      <c r="AJ1109" s="91">
        <v>10</v>
      </c>
      <c r="AK1109" s="91">
        <v>49</v>
      </c>
      <c r="AL1109" s="91">
        <v>95</v>
      </c>
      <c r="AM1109" s="91">
        <v>90</v>
      </c>
      <c r="AN1109" s="91">
        <v>39</v>
      </c>
      <c r="AO1109" s="91">
        <v>7</v>
      </c>
      <c r="AP1109" s="91">
        <v>2</v>
      </c>
      <c r="AQ1109" s="91">
        <v>0</v>
      </c>
      <c r="AR1109" s="91">
        <v>0</v>
      </c>
      <c r="AS1109" s="91">
        <v>0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233</v>
      </c>
      <c r="BD1109" s="25">
        <v>0.78983050847457625</v>
      </c>
      <c r="BE1109" s="74">
        <v>156</v>
      </c>
      <c r="BF1109" s="25">
        <v>0.52881355932203389</v>
      </c>
      <c r="BG1109" s="74">
        <v>9</v>
      </c>
      <c r="BH1109" s="25">
        <v>3.0508474576271188E-2</v>
      </c>
      <c r="BI1109" s="21">
        <v>24.35342372881356</v>
      </c>
      <c r="BJ1109" s="21">
        <v>30.224</v>
      </c>
      <c r="BK1109" s="21">
        <v>33.594000000000001</v>
      </c>
      <c r="BL1109" s="8"/>
      <c r="BM1109" s="71">
        <v>690</v>
      </c>
      <c r="BN1109" s="143">
        <v>3</v>
      </c>
      <c r="BO1109" s="7">
        <v>15</v>
      </c>
      <c r="BP1109" s="7">
        <v>69</v>
      </c>
      <c r="BQ1109" s="7">
        <v>188</v>
      </c>
      <c r="BR1109" s="7">
        <v>256</v>
      </c>
      <c r="BS1109" s="7">
        <v>130</v>
      </c>
      <c r="BT1109" s="7">
        <v>20</v>
      </c>
      <c r="BU1109" s="7">
        <v>7</v>
      </c>
      <c r="BV1109" s="7">
        <v>2</v>
      </c>
      <c r="BW1109" s="7">
        <v>0</v>
      </c>
      <c r="BX1109" s="7">
        <v>0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603</v>
      </c>
      <c r="CI1109" s="25">
        <v>0.87391304347826082</v>
      </c>
      <c r="CJ1109" s="74">
        <v>454</v>
      </c>
      <c r="CK1109" s="25">
        <v>0.65797101449275364</v>
      </c>
      <c r="CL1109" s="74">
        <v>29</v>
      </c>
      <c r="CM1109" s="25">
        <v>4.2028985507246375E-2</v>
      </c>
      <c r="CN1109" s="21">
        <v>26.080985507246368</v>
      </c>
      <c r="CO1109" s="21">
        <v>31.527000000000001</v>
      </c>
      <c r="CP1109" s="21">
        <v>34.421499999999995</v>
      </c>
      <c r="CQ1109" s="8"/>
    </row>
    <row r="1110" spans="1:95" x14ac:dyDescent="0.35">
      <c r="A1110" s="134">
        <v>2</v>
      </c>
      <c r="B1110" s="184">
        <v>0.45833299999999999</v>
      </c>
      <c r="C1110" s="71">
        <v>388</v>
      </c>
      <c r="D1110" s="154">
        <v>1</v>
      </c>
      <c r="E1110" s="91">
        <v>1</v>
      </c>
      <c r="F1110" s="91">
        <v>29</v>
      </c>
      <c r="G1110" s="91">
        <v>102</v>
      </c>
      <c r="H1110" s="91">
        <v>146</v>
      </c>
      <c r="I1110" s="91">
        <v>89</v>
      </c>
      <c r="J1110" s="91">
        <v>16</v>
      </c>
      <c r="K1110" s="91">
        <v>2</v>
      </c>
      <c r="L1110" s="91">
        <v>1</v>
      </c>
      <c r="M1110" s="91">
        <v>0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1</v>
      </c>
      <c r="X1110" s="74">
        <v>357</v>
      </c>
      <c r="Y1110" s="25">
        <v>0.92010309278350511</v>
      </c>
      <c r="Z1110" s="74">
        <v>282</v>
      </c>
      <c r="AA1110" s="25">
        <v>0.72680412371134018</v>
      </c>
      <c r="AB1110" s="74">
        <v>20</v>
      </c>
      <c r="AC1110" s="25">
        <v>5.1546391752577317E-2</v>
      </c>
      <c r="AD1110" s="21">
        <v>27.257525773195901</v>
      </c>
      <c r="AE1110" s="21">
        <v>32.292000000000002</v>
      </c>
      <c r="AF1110" s="21">
        <v>35.181499999999993</v>
      </c>
      <c r="AG1110" s="8"/>
      <c r="AH1110" s="71">
        <v>262</v>
      </c>
      <c r="AI1110" s="154">
        <v>3</v>
      </c>
      <c r="AJ1110" s="91">
        <v>2</v>
      </c>
      <c r="AK1110" s="91">
        <v>31</v>
      </c>
      <c r="AL1110" s="91">
        <v>75</v>
      </c>
      <c r="AM1110" s="91">
        <v>95</v>
      </c>
      <c r="AN1110" s="91">
        <v>43</v>
      </c>
      <c r="AO1110" s="91">
        <v>8</v>
      </c>
      <c r="AP1110" s="91">
        <v>1</v>
      </c>
      <c r="AQ1110" s="91">
        <v>1</v>
      </c>
      <c r="AR1110" s="91">
        <v>0</v>
      </c>
      <c r="AS1110" s="91">
        <v>1</v>
      </c>
      <c r="AT1110" s="91">
        <v>0</v>
      </c>
      <c r="AU1110" s="91">
        <v>1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1</v>
      </c>
      <c r="BC1110" s="74">
        <v>226</v>
      </c>
      <c r="BD1110" s="25">
        <v>0.86259541984732824</v>
      </c>
      <c r="BE1110" s="74">
        <v>167</v>
      </c>
      <c r="BF1110" s="25">
        <v>0.63740458015267176</v>
      </c>
      <c r="BG1110" s="74">
        <v>13</v>
      </c>
      <c r="BH1110" s="25">
        <v>4.9618320610687022E-2</v>
      </c>
      <c r="BI1110" s="21">
        <v>26.662977099236628</v>
      </c>
      <c r="BJ1110" s="21">
        <v>31.591000000000001</v>
      </c>
      <c r="BK1110" s="21">
        <v>36.04249999999999</v>
      </c>
      <c r="BL1110" s="8"/>
      <c r="BM1110" s="71">
        <v>650</v>
      </c>
      <c r="BN1110" s="143">
        <v>4</v>
      </c>
      <c r="BO1110" s="7">
        <v>3</v>
      </c>
      <c r="BP1110" s="7">
        <v>60</v>
      </c>
      <c r="BQ1110" s="7">
        <v>177</v>
      </c>
      <c r="BR1110" s="7">
        <v>241</v>
      </c>
      <c r="BS1110" s="7">
        <v>132</v>
      </c>
      <c r="BT1110" s="7">
        <v>24</v>
      </c>
      <c r="BU1110" s="7">
        <v>3</v>
      </c>
      <c r="BV1110" s="7">
        <v>2</v>
      </c>
      <c r="BW1110" s="7">
        <v>0</v>
      </c>
      <c r="BX1110" s="7">
        <v>1</v>
      </c>
      <c r="BY1110" s="7">
        <v>0</v>
      </c>
      <c r="BZ1110" s="7">
        <v>1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2</v>
      </c>
      <c r="CH1110" s="74">
        <v>583</v>
      </c>
      <c r="CI1110" s="25">
        <v>0.89692307692307693</v>
      </c>
      <c r="CJ1110" s="74">
        <v>449</v>
      </c>
      <c r="CK1110" s="25">
        <v>0.6907692307692308</v>
      </c>
      <c r="CL1110" s="74">
        <v>33</v>
      </c>
      <c r="CM1110" s="25">
        <v>5.0769230769230768E-2</v>
      </c>
      <c r="CN1110" s="21">
        <v>27.017876923076894</v>
      </c>
      <c r="CO1110" s="21">
        <v>31.930500000000002</v>
      </c>
      <c r="CP1110" s="21">
        <v>35.168499999999995</v>
      </c>
      <c r="CQ1110" s="8"/>
    </row>
    <row r="1111" spans="1:95" x14ac:dyDescent="0.35">
      <c r="A1111" s="134">
        <v>2</v>
      </c>
      <c r="B1111" s="184">
        <v>0.5</v>
      </c>
      <c r="C1111" s="71">
        <v>377</v>
      </c>
      <c r="D1111" s="154">
        <v>1</v>
      </c>
      <c r="E1111" s="91">
        <v>1</v>
      </c>
      <c r="F1111" s="91">
        <v>51</v>
      </c>
      <c r="G1111" s="91">
        <v>118</v>
      </c>
      <c r="H1111" s="91">
        <v>119</v>
      </c>
      <c r="I1111" s="91">
        <v>65</v>
      </c>
      <c r="J1111" s="91">
        <v>21</v>
      </c>
      <c r="K1111" s="91">
        <v>1</v>
      </c>
      <c r="L1111" s="91">
        <v>0</v>
      </c>
      <c r="M1111" s="91">
        <v>0</v>
      </c>
      <c r="N1111" s="91">
        <v>0</v>
      </c>
      <c r="O1111" s="91">
        <v>0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324</v>
      </c>
      <c r="Y1111" s="25">
        <v>0.85941644562334218</v>
      </c>
      <c r="Z1111" s="74">
        <v>238</v>
      </c>
      <c r="AA1111" s="25">
        <v>0.6312997347480106</v>
      </c>
      <c r="AB1111" s="74">
        <v>22</v>
      </c>
      <c r="AC1111" s="25">
        <v>5.8355437665782495E-2</v>
      </c>
      <c r="AD1111" s="21">
        <v>26.020053050397873</v>
      </c>
      <c r="AE1111" s="21">
        <v>31.585999999999999</v>
      </c>
      <c r="AF1111" s="21">
        <v>35.85199999999999</v>
      </c>
      <c r="AG1111" s="8"/>
      <c r="AH1111" s="71">
        <v>312</v>
      </c>
      <c r="AI1111" s="154">
        <v>1</v>
      </c>
      <c r="AJ1111" s="91">
        <v>10</v>
      </c>
      <c r="AK1111" s="91">
        <v>90</v>
      </c>
      <c r="AL1111" s="91">
        <v>106</v>
      </c>
      <c r="AM1111" s="91">
        <v>67</v>
      </c>
      <c r="AN1111" s="91">
        <v>31</v>
      </c>
      <c r="AO1111" s="91">
        <v>2</v>
      </c>
      <c r="AP1111" s="91">
        <v>2</v>
      </c>
      <c r="AQ1111" s="91">
        <v>1</v>
      </c>
      <c r="AR1111" s="91">
        <v>0</v>
      </c>
      <c r="AS1111" s="91">
        <v>1</v>
      </c>
      <c r="AT1111" s="91">
        <v>1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211</v>
      </c>
      <c r="BD1111" s="25">
        <v>0.67628205128205132</v>
      </c>
      <c r="BE1111" s="74">
        <v>120</v>
      </c>
      <c r="BF1111" s="25">
        <v>0.38461538461538464</v>
      </c>
      <c r="BG1111" s="74">
        <v>7</v>
      </c>
      <c r="BH1111" s="25">
        <v>2.2435897435897436E-2</v>
      </c>
      <c r="BI1111" s="21">
        <v>23.344391025641027</v>
      </c>
      <c r="BJ1111" s="21">
        <v>29.536000000000001</v>
      </c>
      <c r="BK1111" s="21">
        <v>32.851499999999987</v>
      </c>
      <c r="BL1111" s="8"/>
      <c r="BM1111" s="71">
        <v>689</v>
      </c>
      <c r="BN1111" s="143">
        <v>2</v>
      </c>
      <c r="BO1111" s="7">
        <v>11</v>
      </c>
      <c r="BP1111" s="7">
        <v>141</v>
      </c>
      <c r="BQ1111" s="7">
        <v>224</v>
      </c>
      <c r="BR1111" s="7">
        <v>186</v>
      </c>
      <c r="BS1111" s="7">
        <v>96</v>
      </c>
      <c r="BT1111" s="7">
        <v>23</v>
      </c>
      <c r="BU1111" s="7">
        <v>3</v>
      </c>
      <c r="BV1111" s="7">
        <v>1</v>
      </c>
      <c r="BW1111" s="7">
        <v>0</v>
      </c>
      <c r="BX1111" s="7">
        <v>1</v>
      </c>
      <c r="BY1111" s="7">
        <v>1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535</v>
      </c>
      <c r="CI1111" s="25">
        <v>0.77648766328011609</v>
      </c>
      <c r="CJ1111" s="74">
        <v>358</v>
      </c>
      <c r="CK1111" s="25">
        <v>0.51959361393323655</v>
      </c>
      <c r="CL1111" s="74">
        <v>29</v>
      </c>
      <c r="CM1111" s="25">
        <v>4.2089985486211901E-2</v>
      </c>
      <c r="CN1111" s="21">
        <v>24.80843251088535</v>
      </c>
      <c r="CO1111" s="21">
        <v>30.66</v>
      </c>
      <c r="CP1111" s="21">
        <v>34.119999999999997</v>
      </c>
      <c r="CQ1111" s="8"/>
    </row>
    <row r="1112" spans="1:95" x14ac:dyDescent="0.35">
      <c r="A1112" s="134">
        <v>2</v>
      </c>
      <c r="B1112" s="184">
        <v>0.54166700000000001</v>
      </c>
      <c r="C1112" s="71">
        <v>363</v>
      </c>
      <c r="D1112" s="154">
        <v>0</v>
      </c>
      <c r="E1112" s="91">
        <v>1</v>
      </c>
      <c r="F1112" s="91">
        <v>30</v>
      </c>
      <c r="G1112" s="91">
        <v>103</v>
      </c>
      <c r="H1112" s="91">
        <v>160</v>
      </c>
      <c r="I1112" s="91">
        <v>56</v>
      </c>
      <c r="J1112" s="91">
        <v>10</v>
      </c>
      <c r="K1112" s="91">
        <v>3</v>
      </c>
      <c r="L1112" s="91">
        <v>0</v>
      </c>
      <c r="M1112" s="91">
        <v>0</v>
      </c>
      <c r="N1112" s="91">
        <v>0</v>
      </c>
      <c r="O1112" s="91">
        <v>0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332</v>
      </c>
      <c r="Y1112" s="25">
        <v>0.91460055096418735</v>
      </c>
      <c r="Z1112" s="74">
        <v>249</v>
      </c>
      <c r="AA1112" s="25">
        <v>0.68595041322314054</v>
      </c>
      <c r="AB1112" s="74">
        <v>13</v>
      </c>
      <c r="AC1112" s="25">
        <v>3.5812672176308541E-2</v>
      </c>
      <c r="AD1112" s="21">
        <v>26.514214876033069</v>
      </c>
      <c r="AE1112" s="21">
        <v>31.189999999999998</v>
      </c>
      <c r="AF1112" s="21">
        <v>34.080000000000005</v>
      </c>
      <c r="AG1112" s="8"/>
      <c r="AH1112" s="71">
        <v>318</v>
      </c>
      <c r="AI1112" s="154">
        <v>0</v>
      </c>
      <c r="AJ1112" s="91">
        <v>3</v>
      </c>
      <c r="AK1112" s="91">
        <v>39</v>
      </c>
      <c r="AL1112" s="91">
        <v>126</v>
      </c>
      <c r="AM1112" s="91">
        <v>91</v>
      </c>
      <c r="AN1112" s="91">
        <v>46</v>
      </c>
      <c r="AO1112" s="91">
        <v>10</v>
      </c>
      <c r="AP1112" s="91">
        <v>2</v>
      </c>
      <c r="AQ1112" s="91">
        <v>0</v>
      </c>
      <c r="AR1112" s="91">
        <v>0</v>
      </c>
      <c r="AS1112" s="91">
        <v>1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276</v>
      </c>
      <c r="BD1112" s="25">
        <v>0.86792452830188682</v>
      </c>
      <c r="BE1112" s="74">
        <v>174</v>
      </c>
      <c r="BF1112" s="25">
        <v>0.54716981132075471</v>
      </c>
      <c r="BG1112" s="74">
        <v>13</v>
      </c>
      <c r="BH1112" s="25">
        <v>4.0880503144654086E-2</v>
      </c>
      <c r="BI1112" s="21">
        <v>25.389339622641511</v>
      </c>
      <c r="BJ1112" s="21">
        <v>30.891500000000001</v>
      </c>
      <c r="BK1112" s="21">
        <v>33.850500000000004</v>
      </c>
      <c r="BL1112" s="8"/>
      <c r="BM1112" s="71">
        <v>681</v>
      </c>
      <c r="BN1112" s="143">
        <v>0</v>
      </c>
      <c r="BO1112" s="7">
        <v>4</v>
      </c>
      <c r="BP1112" s="7">
        <v>69</v>
      </c>
      <c r="BQ1112" s="7">
        <v>229</v>
      </c>
      <c r="BR1112" s="7">
        <v>251</v>
      </c>
      <c r="BS1112" s="7">
        <v>102</v>
      </c>
      <c r="BT1112" s="7">
        <v>20</v>
      </c>
      <c r="BU1112" s="7">
        <v>5</v>
      </c>
      <c r="BV1112" s="7">
        <v>0</v>
      </c>
      <c r="BW1112" s="7">
        <v>0</v>
      </c>
      <c r="BX1112" s="7">
        <v>1</v>
      </c>
      <c r="BY1112" s="7">
        <v>0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608</v>
      </c>
      <c r="CI1112" s="25">
        <v>0.89280469897209991</v>
      </c>
      <c r="CJ1112" s="74">
        <v>423</v>
      </c>
      <c r="CK1112" s="25">
        <v>0.62114537444933926</v>
      </c>
      <c r="CL1112" s="74">
        <v>26</v>
      </c>
      <c r="CM1112" s="25">
        <v>3.81791483113069E-2</v>
      </c>
      <c r="CN1112" s="21">
        <v>25.988942731277529</v>
      </c>
      <c r="CO1112" s="21">
        <v>30.971999999999994</v>
      </c>
      <c r="CP1112" s="21">
        <v>34.033999999999999</v>
      </c>
      <c r="CQ1112" s="8"/>
    </row>
    <row r="1113" spans="1:95" x14ac:dyDescent="0.35">
      <c r="A1113" s="134">
        <v>2</v>
      </c>
      <c r="B1113" s="184">
        <v>0.58333299999999999</v>
      </c>
      <c r="C1113" s="71">
        <v>405</v>
      </c>
      <c r="D1113" s="154">
        <v>0</v>
      </c>
      <c r="E1113" s="91">
        <v>0</v>
      </c>
      <c r="F1113" s="91">
        <v>19</v>
      </c>
      <c r="G1113" s="91">
        <v>92</v>
      </c>
      <c r="H1113" s="91">
        <v>162</v>
      </c>
      <c r="I1113" s="91">
        <v>93</v>
      </c>
      <c r="J1113" s="91">
        <v>30</v>
      </c>
      <c r="K1113" s="91">
        <v>8</v>
      </c>
      <c r="L1113" s="91">
        <v>1</v>
      </c>
      <c r="M1113" s="91">
        <v>0</v>
      </c>
      <c r="N1113" s="91">
        <v>0</v>
      </c>
      <c r="O1113" s="91">
        <v>0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386</v>
      </c>
      <c r="Y1113" s="25">
        <v>0.95308641975308639</v>
      </c>
      <c r="Z1113" s="74">
        <v>321</v>
      </c>
      <c r="AA1113" s="25">
        <v>0.79259259259259263</v>
      </c>
      <c r="AB1113" s="74">
        <v>39</v>
      </c>
      <c r="AC1113" s="25">
        <v>9.6296296296296297E-2</v>
      </c>
      <c r="AD1113" s="21">
        <v>28.02607407407406</v>
      </c>
      <c r="AE1113" s="21">
        <v>33.24</v>
      </c>
      <c r="AF1113" s="21">
        <v>37.216999999999999</v>
      </c>
      <c r="AG1113" s="8"/>
      <c r="AH1113" s="71">
        <v>449</v>
      </c>
      <c r="AI1113" s="154">
        <v>0</v>
      </c>
      <c r="AJ1113" s="91">
        <v>2</v>
      </c>
      <c r="AK1113" s="91">
        <v>72</v>
      </c>
      <c r="AL1113" s="91">
        <v>160</v>
      </c>
      <c r="AM1113" s="91">
        <v>146</v>
      </c>
      <c r="AN1113" s="91">
        <v>59</v>
      </c>
      <c r="AO1113" s="91">
        <v>7</v>
      </c>
      <c r="AP1113" s="91">
        <v>2</v>
      </c>
      <c r="AQ1113" s="91">
        <v>0</v>
      </c>
      <c r="AR1113" s="91">
        <v>1</v>
      </c>
      <c r="AS1113" s="91">
        <v>0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374</v>
      </c>
      <c r="BD1113" s="25">
        <v>0.83296213808463249</v>
      </c>
      <c r="BE1113" s="74">
        <v>249</v>
      </c>
      <c r="BF1113" s="25">
        <v>0.55456570155902007</v>
      </c>
      <c r="BG1113" s="74">
        <v>10</v>
      </c>
      <c r="BH1113" s="25">
        <v>2.2271714922048998E-2</v>
      </c>
      <c r="BI1113" s="21">
        <v>24.98244988864143</v>
      </c>
      <c r="BJ1113" s="21">
        <v>30.11</v>
      </c>
      <c r="BK1113" s="21">
        <v>33.605000000000004</v>
      </c>
      <c r="BL1113" s="8"/>
      <c r="BM1113" s="71">
        <v>854</v>
      </c>
      <c r="BN1113" s="143">
        <v>0</v>
      </c>
      <c r="BO1113" s="7">
        <v>2</v>
      </c>
      <c r="BP1113" s="7">
        <v>91</v>
      </c>
      <c r="BQ1113" s="7">
        <v>252</v>
      </c>
      <c r="BR1113" s="7">
        <v>308</v>
      </c>
      <c r="BS1113" s="7">
        <v>152</v>
      </c>
      <c r="BT1113" s="7">
        <v>37</v>
      </c>
      <c r="BU1113" s="7">
        <v>10</v>
      </c>
      <c r="BV1113" s="7">
        <v>1</v>
      </c>
      <c r="BW1113" s="7">
        <v>1</v>
      </c>
      <c r="BX1113" s="7">
        <v>0</v>
      </c>
      <c r="BY1113" s="7">
        <v>0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760</v>
      </c>
      <c r="CI1113" s="25">
        <v>0.88992974238875877</v>
      </c>
      <c r="CJ1113" s="74">
        <v>570</v>
      </c>
      <c r="CK1113" s="25">
        <v>0.66744730679156905</v>
      </c>
      <c r="CL1113" s="74">
        <v>49</v>
      </c>
      <c r="CM1113" s="25">
        <v>5.737704918032787E-2</v>
      </c>
      <c r="CN1113" s="21">
        <v>26.425854800936786</v>
      </c>
      <c r="CO1113" s="21">
        <v>32.075000000000003</v>
      </c>
      <c r="CP1113" s="21">
        <v>35.397499999999994</v>
      </c>
      <c r="CQ1113" s="8"/>
    </row>
    <row r="1114" spans="1:95" x14ac:dyDescent="0.35">
      <c r="A1114" s="134">
        <v>2</v>
      </c>
      <c r="B1114" s="184">
        <v>0.625</v>
      </c>
      <c r="C1114" s="71">
        <v>471</v>
      </c>
      <c r="D1114" s="154">
        <v>0</v>
      </c>
      <c r="E1114" s="91">
        <v>1</v>
      </c>
      <c r="F1114" s="91">
        <v>18</v>
      </c>
      <c r="G1114" s="91">
        <v>158</v>
      </c>
      <c r="H1114" s="91">
        <v>194</v>
      </c>
      <c r="I1114" s="91">
        <v>79</v>
      </c>
      <c r="J1114" s="91">
        <v>17</v>
      </c>
      <c r="K1114" s="91">
        <v>3</v>
      </c>
      <c r="L1114" s="91">
        <v>0</v>
      </c>
      <c r="M1114" s="91">
        <v>0</v>
      </c>
      <c r="N1114" s="91">
        <v>0</v>
      </c>
      <c r="O1114" s="91">
        <v>1</v>
      </c>
      <c r="P1114" s="91">
        <v>0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452</v>
      </c>
      <c r="Y1114" s="25">
        <v>0.95966029723991508</v>
      </c>
      <c r="Z1114" s="74">
        <v>345</v>
      </c>
      <c r="AA1114" s="25">
        <v>0.73248407643312097</v>
      </c>
      <c r="AB1114" s="74">
        <v>21</v>
      </c>
      <c r="AC1114" s="25">
        <v>4.4585987261146494E-2</v>
      </c>
      <c r="AD1114" s="21">
        <v>26.782632696390678</v>
      </c>
      <c r="AE1114" s="21">
        <v>31.3</v>
      </c>
      <c r="AF1114" s="21">
        <v>34.723999999999997</v>
      </c>
      <c r="AG1114" s="8"/>
      <c r="AH1114" s="71">
        <v>537</v>
      </c>
      <c r="AI1114" s="154">
        <v>2</v>
      </c>
      <c r="AJ1114" s="91">
        <v>15</v>
      </c>
      <c r="AK1114" s="91">
        <v>72</v>
      </c>
      <c r="AL1114" s="91">
        <v>198</v>
      </c>
      <c r="AM1114" s="91">
        <v>176</v>
      </c>
      <c r="AN1114" s="91">
        <v>60</v>
      </c>
      <c r="AO1114" s="91">
        <v>12</v>
      </c>
      <c r="AP1114" s="91">
        <v>2</v>
      </c>
      <c r="AQ1114" s="91">
        <v>0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448</v>
      </c>
      <c r="BD1114" s="25">
        <v>0.83426443202979517</v>
      </c>
      <c r="BE1114" s="74">
        <v>288</v>
      </c>
      <c r="BF1114" s="25">
        <v>0.53631284916201116</v>
      </c>
      <c r="BG1114" s="74">
        <v>14</v>
      </c>
      <c r="BH1114" s="25">
        <v>2.6070763500931099E-2</v>
      </c>
      <c r="BI1114" s="21">
        <v>24.602942271880828</v>
      </c>
      <c r="BJ1114" s="21">
        <v>29.701000000000001</v>
      </c>
      <c r="BK1114" s="21">
        <v>33.106999999999999</v>
      </c>
      <c r="BL1114" s="8"/>
      <c r="BM1114" s="71">
        <v>1008</v>
      </c>
      <c r="BN1114" s="143">
        <v>2</v>
      </c>
      <c r="BO1114" s="7">
        <v>16</v>
      </c>
      <c r="BP1114" s="7">
        <v>90</v>
      </c>
      <c r="BQ1114" s="7">
        <v>356</v>
      </c>
      <c r="BR1114" s="7">
        <v>370</v>
      </c>
      <c r="BS1114" s="7">
        <v>139</v>
      </c>
      <c r="BT1114" s="7">
        <v>29</v>
      </c>
      <c r="BU1114" s="7">
        <v>5</v>
      </c>
      <c r="BV1114" s="7">
        <v>0</v>
      </c>
      <c r="BW1114" s="7">
        <v>0</v>
      </c>
      <c r="BX1114" s="7">
        <v>0</v>
      </c>
      <c r="BY1114" s="7">
        <v>1</v>
      </c>
      <c r="BZ1114" s="7">
        <v>0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900</v>
      </c>
      <c r="CI1114" s="25">
        <v>0.8928571428571429</v>
      </c>
      <c r="CJ1114" s="74">
        <v>633</v>
      </c>
      <c r="CK1114" s="25">
        <v>0.62797619047619047</v>
      </c>
      <c r="CL1114" s="74">
        <v>35</v>
      </c>
      <c r="CM1114" s="25">
        <v>3.4722222222222224E-2</v>
      </c>
      <c r="CN1114" s="21">
        <v>25.621428571428556</v>
      </c>
      <c r="CO1114" s="21">
        <v>30.564999999999998</v>
      </c>
      <c r="CP1114" s="21">
        <v>33.661999999999999</v>
      </c>
      <c r="CQ1114" s="8"/>
    </row>
    <row r="1115" spans="1:95" x14ac:dyDescent="0.35">
      <c r="A1115" s="134">
        <v>2</v>
      </c>
      <c r="B1115" s="184">
        <v>0.66666700000000001</v>
      </c>
      <c r="C1115" s="71">
        <v>417</v>
      </c>
      <c r="D1115" s="154">
        <v>0</v>
      </c>
      <c r="E1115" s="91">
        <v>3</v>
      </c>
      <c r="F1115" s="91">
        <v>21</v>
      </c>
      <c r="G1115" s="91">
        <v>112</v>
      </c>
      <c r="H1115" s="91">
        <v>160</v>
      </c>
      <c r="I1115" s="91">
        <v>99</v>
      </c>
      <c r="J1115" s="91">
        <v>18</v>
      </c>
      <c r="K1115" s="91">
        <v>2</v>
      </c>
      <c r="L1115" s="91">
        <v>2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393</v>
      </c>
      <c r="Y1115" s="25">
        <v>0.94244604316546765</v>
      </c>
      <c r="Z1115" s="74">
        <v>314</v>
      </c>
      <c r="AA1115" s="25">
        <v>0.75299760191846521</v>
      </c>
      <c r="AB1115" s="74">
        <v>22</v>
      </c>
      <c r="AC1115" s="25">
        <v>5.2757793764988008E-2</v>
      </c>
      <c r="AD1115" s="21">
        <v>27.275707434052762</v>
      </c>
      <c r="AE1115" s="21">
        <v>32.06</v>
      </c>
      <c r="AF1115" s="21">
        <v>35.434999999999995</v>
      </c>
      <c r="AG1115" s="8"/>
      <c r="AH1115" s="71">
        <v>669</v>
      </c>
      <c r="AI1115" s="154">
        <v>1</v>
      </c>
      <c r="AJ1115" s="91">
        <v>15</v>
      </c>
      <c r="AK1115" s="91">
        <v>128</v>
      </c>
      <c r="AL1115" s="91">
        <v>281</v>
      </c>
      <c r="AM1115" s="91">
        <v>183</v>
      </c>
      <c r="AN1115" s="91">
        <v>48</v>
      </c>
      <c r="AO1115" s="91">
        <v>8</v>
      </c>
      <c r="AP1115" s="91">
        <v>4</v>
      </c>
      <c r="AQ1115" s="91">
        <v>1</v>
      </c>
      <c r="AR1115" s="91">
        <v>0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525</v>
      </c>
      <c r="BD1115" s="25">
        <v>0.7847533632286996</v>
      </c>
      <c r="BE1115" s="74">
        <v>292</v>
      </c>
      <c r="BF1115" s="25">
        <v>0.43647234678624813</v>
      </c>
      <c r="BG1115" s="74">
        <v>13</v>
      </c>
      <c r="BH1115" s="25">
        <v>1.9431988041853511E-2</v>
      </c>
      <c r="BI1115" s="21">
        <v>23.703961136023921</v>
      </c>
      <c r="BJ1115" s="21">
        <v>28.48</v>
      </c>
      <c r="BK1115" s="21">
        <v>31.564999999999998</v>
      </c>
      <c r="BL1115" s="8"/>
      <c r="BM1115" s="71">
        <v>1086</v>
      </c>
      <c r="BN1115" s="143">
        <v>1</v>
      </c>
      <c r="BO1115" s="7">
        <v>18</v>
      </c>
      <c r="BP1115" s="7">
        <v>149</v>
      </c>
      <c r="BQ1115" s="7">
        <v>393</v>
      </c>
      <c r="BR1115" s="7">
        <v>343</v>
      </c>
      <c r="BS1115" s="7">
        <v>147</v>
      </c>
      <c r="BT1115" s="7">
        <v>26</v>
      </c>
      <c r="BU1115" s="7">
        <v>6</v>
      </c>
      <c r="BV1115" s="7">
        <v>3</v>
      </c>
      <c r="BW1115" s="7">
        <v>0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918</v>
      </c>
      <c r="CI1115" s="25">
        <v>0.84530386740331487</v>
      </c>
      <c r="CJ1115" s="74">
        <v>606</v>
      </c>
      <c r="CK1115" s="25">
        <v>0.55801104972375692</v>
      </c>
      <c r="CL1115" s="74">
        <v>35</v>
      </c>
      <c r="CM1115" s="25">
        <v>3.2228360957642727E-2</v>
      </c>
      <c r="CN1115" s="21">
        <v>25.075432780847144</v>
      </c>
      <c r="CO1115" s="21">
        <v>30.348499999999998</v>
      </c>
      <c r="CP1115" s="21">
        <v>33.519499999999994</v>
      </c>
      <c r="CQ1115" s="8"/>
    </row>
    <row r="1116" spans="1:95" x14ac:dyDescent="0.35">
      <c r="A1116" s="134">
        <v>2</v>
      </c>
      <c r="B1116" s="184">
        <v>0.70833299999999999</v>
      </c>
      <c r="C1116" s="71">
        <v>384</v>
      </c>
      <c r="D1116" s="154">
        <v>1</v>
      </c>
      <c r="E1116" s="91">
        <v>1</v>
      </c>
      <c r="F1116" s="91">
        <v>16</v>
      </c>
      <c r="G1116" s="91">
        <v>73</v>
      </c>
      <c r="H1116" s="91">
        <v>178</v>
      </c>
      <c r="I1116" s="91">
        <v>100</v>
      </c>
      <c r="J1116" s="91">
        <v>11</v>
      </c>
      <c r="K1116" s="91">
        <v>3</v>
      </c>
      <c r="L1116" s="91">
        <v>1</v>
      </c>
      <c r="M1116" s="91">
        <v>0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366</v>
      </c>
      <c r="Y1116" s="25">
        <v>0.953125</v>
      </c>
      <c r="Z1116" s="74">
        <v>315</v>
      </c>
      <c r="AA1116" s="25">
        <v>0.8203125</v>
      </c>
      <c r="AB1116" s="74">
        <v>15</v>
      </c>
      <c r="AC1116" s="25">
        <v>3.90625E-2</v>
      </c>
      <c r="AD1116" s="21">
        <v>27.930416666666691</v>
      </c>
      <c r="AE1116" s="21">
        <v>32.272500000000001</v>
      </c>
      <c r="AF1116" s="21">
        <v>34.42</v>
      </c>
      <c r="AG1116" s="8"/>
      <c r="AH1116" s="71">
        <v>626</v>
      </c>
      <c r="AI1116" s="154">
        <v>3</v>
      </c>
      <c r="AJ1116" s="91">
        <v>2</v>
      </c>
      <c r="AK1116" s="91">
        <v>96</v>
      </c>
      <c r="AL1116" s="91">
        <v>278</v>
      </c>
      <c r="AM1116" s="91">
        <v>175</v>
      </c>
      <c r="AN1116" s="91">
        <v>60</v>
      </c>
      <c r="AO1116" s="91">
        <v>9</v>
      </c>
      <c r="AP1116" s="91">
        <v>0</v>
      </c>
      <c r="AQ1116" s="91">
        <v>2</v>
      </c>
      <c r="AR1116" s="91">
        <v>0</v>
      </c>
      <c r="AS1116" s="91">
        <v>1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523</v>
      </c>
      <c r="BD1116" s="25">
        <v>0.83546325878594252</v>
      </c>
      <c r="BE1116" s="74">
        <v>301</v>
      </c>
      <c r="BF1116" s="25">
        <v>0.48083067092651754</v>
      </c>
      <c r="BG1116" s="74">
        <v>12</v>
      </c>
      <c r="BH1116" s="25">
        <v>1.9169329073482427E-2</v>
      </c>
      <c r="BI1116" s="21">
        <v>24.340031948881816</v>
      </c>
      <c r="BJ1116" s="21">
        <v>28.888499999999997</v>
      </c>
      <c r="BK1116" s="21">
        <v>32.045999999999999</v>
      </c>
      <c r="BL1116" s="8"/>
      <c r="BM1116" s="71">
        <v>1010</v>
      </c>
      <c r="BN1116" s="143">
        <v>4</v>
      </c>
      <c r="BO1116" s="7">
        <v>3</v>
      </c>
      <c r="BP1116" s="7">
        <v>112</v>
      </c>
      <c r="BQ1116" s="7">
        <v>351</v>
      </c>
      <c r="BR1116" s="7">
        <v>353</v>
      </c>
      <c r="BS1116" s="7">
        <v>160</v>
      </c>
      <c r="BT1116" s="7">
        <v>20</v>
      </c>
      <c r="BU1116" s="7">
        <v>3</v>
      </c>
      <c r="BV1116" s="7">
        <v>3</v>
      </c>
      <c r="BW1116" s="7">
        <v>0</v>
      </c>
      <c r="BX1116" s="7">
        <v>1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889</v>
      </c>
      <c r="CI1116" s="25">
        <v>0.8801980198019802</v>
      </c>
      <c r="CJ1116" s="74">
        <v>616</v>
      </c>
      <c r="CK1116" s="25">
        <v>0.60990099009900989</v>
      </c>
      <c r="CL1116" s="74">
        <v>27</v>
      </c>
      <c r="CM1116" s="25">
        <v>2.6732673267326732E-2</v>
      </c>
      <c r="CN1116" s="21">
        <v>25.705089108910887</v>
      </c>
      <c r="CO1116" s="21">
        <v>30.654</v>
      </c>
      <c r="CP1116" s="21">
        <v>33.434999999999995</v>
      </c>
      <c r="CQ1116" s="8"/>
    </row>
    <row r="1117" spans="1:95" x14ac:dyDescent="0.35">
      <c r="A1117" s="134">
        <v>2</v>
      </c>
      <c r="B1117" s="184">
        <v>0.75</v>
      </c>
      <c r="C1117" s="71">
        <v>448</v>
      </c>
      <c r="D1117" s="154">
        <v>2</v>
      </c>
      <c r="E1117" s="91">
        <v>4</v>
      </c>
      <c r="F1117" s="91">
        <v>20</v>
      </c>
      <c r="G1117" s="91">
        <v>145</v>
      </c>
      <c r="H1117" s="91">
        <v>176</v>
      </c>
      <c r="I1117" s="91">
        <v>86</v>
      </c>
      <c r="J1117" s="91">
        <v>14</v>
      </c>
      <c r="K1117" s="91">
        <v>1</v>
      </c>
      <c r="L1117" s="91">
        <v>0</v>
      </c>
      <c r="M1117" s="91">
        <v>0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422</v>
      </c>
      <c r="Y1117" s="25">
        <v>0.9419642857142857</v>
      </c>
      <c r="Z1117" s="74">
        <v>319</v>
      </c>
      <c r="AA1117" s="25">
        <v>0.7120535714285714</v>
      </c>
      <c r="AB1117" s="74">
        <v>15</v>
      </c>
      <c r="AC1117" s="25">
        <v>3.3482142857142856E-2</v>
      </c>
      <c r="AD1117" s="21">
        <v>26.495066964285723</v>
      </c>
      <c r="AE1117" s="21">
        <v>31.1585</v>
      </c>
      <c r="AF1117" s="21">
        <v>33.751999999999995</v>
      </c>
      <c r="AG1117" s="8"/>
      <c r="AH1117" s="71">
        <v>521</v>
      </c>
      <c r="AI1117" s="154">
        <v>4</v>
      </c>
      <c r="AJ1117" s="91">
        <v>13</v>
      </c>
      <c r="AK1117" s="91">
        <v>60</v>
      </c>
      <c r="AL1117" s="91">
        <v>216</v>
      </c>
      <c r="AM1117" s="91">
        <v>165</v>
      </c>
      <c r="AN1117" s="91">
        <v>55</v>
      </c>
      <c r="AO1117" s="91">
        <v>5</v>
      </c>
      <c r="AP1117" s="91">
        <v>2</v>
      </c>
      <c r="AQ1117" s="91">
        <v>1</v>
      </c>
      <c r="AR1117" s="91">
        <v>0</v>
      </c>
      <c r="AS1117" s="91">
        <v>0</v>
      </c>
      <c r="AT1117" s="91">
        <v>0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444</v>
      </c>
      <c r="BD1117" s="25">
        <v>0.85220729366602688</v>
      </c>
      <c r="BE1117" s="74">
        <v>270</v>
      </c>
      <c r="BF1117" s="25">
        <v>0.51823416506717845</v>
      </c>
      <c r="BG1117" s="74">
        <v>8</v>
      </c>
      <c r="BH1117" s="25">
        <v>1.5355086372360844E-2</v>
      </c>
      <c r="BI1117" s="21">
        <v>24.420863723608463</v>
      </c>
      <c r="BJ1117" s="21">
        <v>29.357999999999997</v>
      </c>
      <c r="BK1117" s="21">
        <v>31.869</v>
      </c>
      <c r="BL1117" s="8"/>
      <c r="BM1117" s="71">
        <v>969</v>
      </c>
      <c r="BN1117" s="143">
        <v>6</v>
      </c>
      <c r="BO1117" s="7">
        <v>17</v>
      </c>
      <c r="BP1117" s="7">
        <v>80</v>
      </c>
      <c r="BQ1117" s="7">
        <v>361</v>
      </c>
      <c r="BR1117" s="7">
        <v>341</v>
      </c>
      <c r="BS1117" s="7">
        <v>141</v>
      </c>
      <c r="BT1117" s="7">
        <v>19</v>
      </c>
      <c r="BU1117" s="7">
        <v>3</v>
      </c>
      <c r="BV1117" s="7">
        <v>1</v>
      </c>
      <c r="BW1117" s="7">
        <v>0</v>
      </c>
      <c r="BX1117" s="7">
        <v>0</v>
      </c>
      <c r="BY1117" s="7">
        <v>0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866</v>
      </c>
      <c r="CI1117" s="25">
        <v>0.89370485036119707</v>
      </c>
      <c r="CJ1117" s="74">
        <v>589</v>
      </c>
      <c r="CK1117" s="25">
        <v>0.60784313725490191</v>
      </c>
      <c r="CL1117" s="74">
        <v>23</v>
      </c>
      <c r="CM1117" s="25">
        <v>2.3735810113519093E-2</v>
      </c>
      <c r="CN1117" s="21">
        <v>25.379834881320935</v>
      </c>
      <c r="CO1117" s="21">
        <v>30.34</v>
      </c>
      <c r="CP1117" s="21">
        <v>33.064999999999998</v>
      </c>
      <c r="CQ1117" s="8"/>
    </row>
    <row r="1118" spans="1:95" x14ac:dyDescent="0.35">
      <c r="A1118" s="134">
        <v>2</v>
      </c>
      <c r="B1118" s="184">
        <v>0.79166700000000001</v>
      </c>
      <c r="C1118" s="71">
        <v>332</v>
      </c>
      <c r="D1118" s="154">
        <v>1</v>
      </c>
      <c r="E1118" s="91">
        <v>0</v>
      </c>
      <c r="F1118" s="91">
        <v>19</v>
      </c>
      <c r="G1118" s="91">
        <v>91</v>
      </c>
      <c r="H1118" s="91">
        <v>141</v>
      </c>
      <c r="I1118" s="91">
        <v>57</v>
      </c>
      <c r="J1118" s="91">
        <v>15</v>
      </c>
      <c r="K1118" s="91">
        <v>8</v>
      </c>
      <c r="L1118" s="91">
        <v>0</v>
      </c>
      <c r="M1118" s="91">
        <v>0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312</v>
      </c>
      <c r="Y1118" s="25">
        <v>0.93975903614457834</v>
      </c>
      <c r="Z1118" s="74">
        <v>249</v>
      </c>
      <c r="AA1118" s="25">
        <v>0.75</v>
      </c>
      <c r="AB1118" s="74">
        <v>22</v>
      </c>
      <c r="AC1118" s="25">
        <v>6.6265060240963861E-2</v>
      </c>
      <c r="AD1118" s="21">
        <v>27.262469879518093</v>
      </c>
      <c r="AE1118" s="21">
        <v>32.770500000000006</v>
      </c>
      <c r="AF1118" s="21">
        <v>36.364999999999995</v>
      </c>
      <c r="AG1118" s="8"/>
      <c r="AH1118" s="71">
        <v>376</v>
      </c>
      <c r="AI1118" s="154">
        <v>3</v>
      </c>
      <c r="AJ1118" s="91">
        <v>5</v>
      </c>
      <c r="AK1118" s="91">
        <v>42</v>
      </c>
      <c r="AL1118" s="91">
        <v>140</v>
      </c>
      <c r="AM1118" s="91">
        <v>129</v>
      </c>
      <c r="AN1118" s="91">
        <v>49</v>
      </c>
      <c r="AO1118" s="91">
        <v>5</v>
      </c>
      <c r="AP1118" s="91">
        <v>2</v>
      </c>
      <c r="AQ1118" s="91">
        <v>1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325</v>
      </c>
      <c r="BD1118" s="25">
        <v>0.86436170212765961</v>
      </c>
      <c r="BE1118" s="74">
        <v>220</v>
      </c>
      <c r="BF1118" s="25">
        <v>0.58510638297872342</v>
      </c>
      <c r="BG1118" s="74">
        <v>7</v>
      </c>
      <c r="BH1118" s="25">
        <v>1.8617021276595744E-2</v>
      </c>
      <c r="BI1118" s="21">
        <v>25.058324468085097</v>
      </c>
      <c r="BJ1118" s="21">
        <v>30.119</v>
      </c>
      <c r="BK1118" s="21">
        <v>33.994999999999997</v>
      </c>
      <c r="BL1118" s="8"/>
      <c r="BM1118" s="71">
        <v>708</v>
      </c>
      <c r="BN1118" s="143">
        <v>4</v>
      </c>
      <c r="BO1118" s="7">
        <v>5</v>
      </c>
      <c r="BP1118" s="7">
        <v>61</v>
      </c>
      <c r="BQ1118" s="7">
        <v>231</v>
      </c>
      <c r="BR1118" s="7">
        <v>270</v>
      </c>
      <c r="BS1118" s="7">
        <v>106</v>
      </c>
      <c r="BT1118" s="7">
        <v>20</v>
      </c>
      <c r="BU1118" s="7">
        <v>10</v>
      </c>
      <c r="BV1118" s="7">
        <v>1</v>
      </c>
      <c r="BW1118" s="7">
        <v>0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637</v>
      </c>
      <c r="CI1118" s="25">
        <v>0.89971751412429379</v>
      </c>
      <c r="CJ1118" s="74">
        <v>469</v>
      </c>
      <c r="CK1118" s="25">
        <v>0.66242937853107342</v>
      </c>
      <c r="CL1118" s="74">
        <v>29</v>
      </c>
      <c r="CM1118" s="25">
        <v>4.0960451977401127E-2</v>
      </c>
      <c r="CN1118" s="21">
        <v>26.091906779661013</v>
      </c>
      <c r="CO1118" s="21">
        <v>31.156499999999998</v>
      </c>
      <c r="CP1118" s="21">
        <v>34.751999999999995</v>
      </c>
      <c r="CQ1118" s="8"/>
    </row>
    <row r="1119" spans="1:95" x14ac:dyDescent="0.35">
      <c r="A1119" s="134">
        <v>2</v>
      </c>
      <c r="B1119" s="184">
        <v>0.83333299999999999</v>
      </c>
      <c r="C1119" s="71">
        <v>232</v>
      </c>
      <c r="D1119" s="154">
        <v>0</v>
      </c>
      <c r="E1119" s="91">
        <v>0</v>
      </c>
      <c r="F1119" s="91">
        <v>2</v>
      </c>
      <c r="G1119" s="91">
        <v>34</v>
      </c>
      <c r="H1119" s="91">
        <v>88</v>
      </c>
      <c r="I1119" s="91">
        <v>75</v>
      </c>
      <c r="J1119" s="91">
        <v>25</v>
      </c>
      <c r="K1119" s="91">
        <v>6</v>
      </c>
      <c r="L1119" s="91">
        <v>1</v>
      </c>
      <c r="M1119" s="91">
        <v>0</v>
      </c>
      <c r="N1119" s="91">
        <v>1</v>
      </c>
      <c r="O1119" s="91">
        <v>0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229</v>
      </c>
      <c r="Y1119" s="25">
        <v>0.98706896551724133</v>
      </c>
      <c r="Z1119" s="74">
        <v>207</v>
      </c>
      <c r="AA1119" s="25">
        <v>0.89224137931034486</v>
      </c>
      <c r="AB1119" s="74">
        <v>33</v>
      </c>
      <c r="AC1119" s="25">
        <v>0.14224137931034483</v>
      </c>
      <c r="AD1119" s="21">
        <v>29.68689655172415</v>
      </c>
      <c r="AE1119" s="21">
        <v>34.694999999999993</v>
      </c>
      <c r="AF1119" s="21">
        <v>38.265999999999998</v>
      </c>
      <c r="AG1119" s="8"/>
      <c r="AH1119" s="71">
        <v>284</v>
      </c>
      <c r="AI1119" s="154">
        <v>2</v>
      </c>
      <c r="AJ1119" s="91">
        <v>2</v>
      </c>
      <c r="AK1119" s="91">
        <v>14</v>
      </c>
      <c r="AL1119" s="91">
        <v>78</v>
      </c>
      <c r="AM1119" s="91">
        <v>125</v>
      </c>
      <c r="AN1119" s="91">
        <v>48</v>
      </c>
      <c r="AO1119" s="91">
        <v>10</v>
      </c>
      <c r="AP1119" s="91">
        <v>4</v>
      </c>
      <c r="AQ1119" s="91">
        <v>0</v>
      </c>
      <c r="AR1119" s="91">
        <v>1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265</v>
      </c>
      <c r="BD1119" s="25">
        <v>0.93309859154929575</v>
      </c>
      <c r="BE1119" s="74">
        <v>204</v>
      </c>
      <c r="BF1119" s="25">
        <v>0.71830985915492962</v>
      </c>
      <c r="BG1119" s="74">
        <v>15</v>
      </c>
      <c r="BH1119" s="25">
        <v>5.2816901408450703E-2</v>
      </c>
      <c r="BI1119" s="21">
        <v>26.840140845070412</v>
      </c>
      <c r="BJ1119" s="21">
        <v>31.122500000000002</v>
      </c>
      <c r="BK1119" s="21">
        <v>37.040000000000006</v>
      </c>
      <c r="BL1119" s="8"/>
      <c r="BM1119" s="71">
        <v>516</v>
      </c>
      <c r="BN1119" s="143">
        <v>2</v>
      </c>
      <c r="BO1119" s="7">
        <v>2</v>
      </c>
      <c r="BP1119" s="7">
        <v>16</v>
      </c>
      <c r="BQ1119" s="7">
        <v>112</v>
      </c>
      <c r="BR1119" s="7">
        <v>213</v>
      </c>
      <c r="BS1119" s="7">
        <v>123</v>
      </c>
      <c r="BT1119" s="7">
        <v>35</v>
      </c>
      <c r="BU1119" s="7">
        <v>10</v>
      </c>
      <c r="BV1119" s="7">
        <v>1</v>
      </c>
      <c r="BW1119" s="7">
        <v>1</v>
      </c>
      <c r="BX1119" s="7">
        <v>1</v>
      </c>
      <c r="BY1119" s="7">
        <v>0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494</v>
      </c>
      <c r="CI1119" s="25">
        <v>0.95736434108527135</v>
      </c>
      <c r="CJ1119" s="74">
        <v>411</v>
      </c>
      <c r="CK1119" s="25">
        <v>0.79651162790697672</v>
      </c>
      <c r="CL1119" s="74">
        <v>48</v>
      </c>
      <c r="CM1119" s="25">
        <v>9.3023255813953487E-2</v>
      </c>
      <c r="CN1119" s="21">
        <v>28.120077519379844</v>
      </c>
      <c r="CO1119" s="21">
        <v>32.914499999999997</v>
      </c>
      <c r="CP1119" s="21">
        <v>37.840000000000003</v>
      </c>
      <c r="CQ1119" s="8"/>
    </row>
    <row r="1120" spans="1:95" x14ac:dyDescent="0.35">
      <c r="A1120" s="134">
        <v>2</v>
      </c>
      <c r="B1120" s="184">
        <v>0.875</v>
      </c>
      <c r="C1120" s="71">
        <v>185</v>
      </c>
      <c r="D1120" s="154">
        <v>0</v>
      </c>
      <c r="E1120" s="91">
        <v>0</v>
      </c>
      <c r="F1120" s="91">
        <v>1</v>
      </c>
      <c r="G1120" s="91">
        <v>41</v>
      </c>
      <c r="H1120" s="91">
        <v>52</v>
      </c>
      <c r="I1120" s="91">
        <v>65</v>
      </c>
      <c r="J1120" s="91">
        <v>18</v>
      </c>
      <c r="K1120" s="91">
        <v>6</v>
      </c>
      <c r="L1120" s="91">
        <v>2</v>
      </c>
      <c r="M1120" s="91">
        <v>0</v>
      </c>
      <c r="N1120" s="91">
        <v>0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184</v>
      </c>
      <c r="Y1120" s="25">
        <v>0.99459459459459465</v>
      </c>
      <c r="Z1120" s="74">
        <v>156</v>
      </c>
      <c r="AA1120" s="25">
        <v>0.84324324324324329</v>
      </c>
      <c r="AB1120" s="74">
        <v>26</v>
      </c>
      <c r="AC1120" s="25">
        <v>0.14054054054054055</v>
      </c>
      <c r="AD1120" s="21">
        <v>29.773567567567564</v>
      </c>
      <c r="AE1120" s="21">
        <v>34.875</v>
      </c>
      <c r="AF1120" s="21">
        <v>39.492999999999995</v>
      </c>
      <c r="AG1120" s="8"/>
      <c r="AH1120" s="71">
        <v>186</v>
      </c>
      <c r="AI1120" s="154">
        <v>1</v>
      </c>
      <c r="AJ1120" s="91">
        <v>0</v>
      </c>
      <c r="AK1120" s="91">
        <v>5</v>
      </c>
      <c r="AL1120" s="91">
        <v>50</v>
      </c>
      <c r="AM1120" s="91">
        <v>73</v>
      </c>
      <c r="AN1120" s="91">
        <v>42</v>
      </c>
      <c r="AO1120" s="91">
        <v>10</v>
      </c>
      <c r="AP1120" s="91">
        <v>0</v>
      </c>
      <c r="AQ1120" s="91">
        <v>1</v>
      </c>
      <c r="AR1120" s="91">
        <v>1</v>
      </c>
      <c r="AS1120" s="91">
        <v>1</v>
      </c>
      <c r="AT1120" s="91">
        <v>1</v>
      </c>
      <c r="AU1120" s="91">
        <v>1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180</v>
      </c>
      <c r="BD1120" s="25">
        <v>0.967741935483871</v>
      </c>
      <c r="BE1120" s="74">
        <v>141</v>
      </c>
      <c r="BF1120" s="25">
        <v>0.75806451612903225</v>
      </c>
      <c r="BG1120" s="74">
        <v>15</v>
      </c>
      <c r="BH1120" s="25">
        <v>8.0645161290322578E-2</v>
      </c>
      <c r="BI1120" s="21">
        <v>28.158817204301066</v>
      </c>
      <c r="BJ1120" s="21">
        <v>32.006499999999996</v>
      </c>
      <c r="BK1120" s="21">
        <v>37.454500000000003</v>
      </c>
      <c r="BL1120" s="8"/>
      <c r="BM1120" s="71">
        <v>371</v>
      </c>
      <c r="BN1120" s="143">
        <v>1</v>
      </c>
      <c r="BO1120" s="7">
        <v>0</v>
      </c>
      <c r="BP1120" s="7">
        <v>6</v>
      </c>
      <c r="BQ1120" s="7">
        <v>91</v>
      </c>
      <c r="BR1120" s="7">
        <v>125</v>
      </c>
      <c r="BS1120" s="7">
        <v>107</v>
      </c>
      <c r="BT1120" s="7">
        <v>28</v>
      </c>
      <c r="BU1120" s="7">
        <v>6</v>
      </c>
      <c r="BV1120" s="7">
        <v>3</v>
      </c>
      <c r="BW1120" s="7">
        <v>1</v>
      </c>
      <c r="BX1120" s="7">
        <v>1</v>
      </c>
      <c r="BY1120" s="7">
        <v>1</v>
      </c>
      <c r="BZ1120" s="7">
        <v>1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364</v>
      </c>
      <c r="CI1120" s="25">
        <v>0.98113207547169812</v>
      </c>
      <c r="CJ1120" s="74">
        <v>297</v>
      </c>
      <c r="CK1120" s="25">
        <v>0.80053908355795145</v>
      </c>
      <c r="CL1120" s="74">
        <v>41</v>
      </c>
      <c r="CM1120" s="25">
        <v>0.11051212938005391</v>
      </c>
      <c r="CN1120" s="21">
        <v>28.964016172506756</v>
      </c>
      <c r="CO1120" s="21">
        <v>33.727999999999994</v>
      </c>
      <c r="CP1120" s="21">
        <v>38.463999999999992</v>
      </c>
      <c r="CQ1120" s="8"/>
    </row>
    <row r="1121" spans="1:95" x14ac:dyDescent="0.35">
      <c r="A1121" s="134">
        <v>2</v>
      </c>
      <c r="B1121" s="184">
        <v>0.91666700000000001</v>
      </c>
      <c r="C1121" s="71">
        <v>136</v>
      </c>
      <c r="D1121" s="154">
        <v>0</v>
      </c>
      <c r="E1121" s="91">
        <v>0</v>
      </c>
      <c r="F1121" s="91">
        <v>4</v>
      </c>
      <c r="G1121" s="91">
        <v>15</v>
      </c>
      <c r="H1121" s="91">
        <v>61</v>
      </c>
      <c r="I1121" s="91">
        <v>34</v>
      </c>
      <c r="J1121" s="91">
        <v>15</v>
      </c>
      <c r="K1121" s="91">
        <v>5</v>
      </c>
      <c r="L1121" s="91">
        <v>1</v>
      </c>
      <c r="M1121" s="91">
        <v>1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132</v>
      </c>
      <c r="Y1121" s="25">
        <v>0.97058823529411764</v>
      </c>
      <c r="Z1121" s="74">
        <v>127</v>
      </c>
      <c r="AA1121" s="25">
        <v>0.93382352941176472</v>
      </c>
      <c r="AB1121" s="74">
        <v>22</v>
      </c>
      <c r="AC1121" s="25">
        <v>0.16176470588235295</v>
      </c>
      <c r="AD1121" s="21">
        <v>29.81117647058824</v>
      </c>
      <c r="AE1121" s="21">
        <v>35.454999999999998</v>
      </c>
      <c r="AF1121" s="21">
        <v>40.241</v>
      </c>
      <c r="AG1121" s="8"/>
      <c r="AH1121" s="71">
        <v>155</v>
      </c>
      <c r="AI1121" s="154">
        <v>4</v>
      </c>
      <c r="AJ1121" s="91">
        <v>0</v>
      </c>
      <c r="AK1121" s="91">
        <v>8</v>
      </c>
      <c r="AL1121" s="91">
        <v>22</v>
      </c>
      <c r="AM1121" s="91">
        <v>52</v>
      </c>
      <c r="AN1121" s="91">
        <v>42</v>
      </c>
      <c r="AO1121" s="91">
        <v>16</v>
      </c>
      <c r="AP1121" s="91">
        <v>5</v>
      </c>
      <c r="AQ1121" s="91">
        <v>4</v>
      </c>
      <c r="AR1121" s="91">
        <v>2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143</v>
      </c>
      <c r="BD1121" s="25">
        <v>0.92258064516129035</v>
      </c>
      <c r="BE1121" s="74">
        <v>128</v>
      </c>
      <c r="BF1121" s="25">
        <v>0.82580645161290323</v>
      </c>
      <c r="BG1121" s="74">
        <v>27</v>
      </c>
      <c r="BH1121" s="25">
        <v>0.17419354838709677</v>
      </c>
      <c r="BI1121" s="21">
        <v>29.56677419354839</v>
      </c>
      <c r="BJ1121" s="21">
        <v>35.488</v>
      </c>
      <c r="BK1121" s="21">
        <v>43.45999999999998</v>
      </c>
      <c r="BL1121" s="8"/>
      <c r="BM1121" s="71">
        <v>291</v>
      </c>
      <c r="BN1121" s="143">
        <v>4</v>
      </c>
      <c r="BO1121" s="7">
        <v>0</v>
      </c>
      <c r="BP1121" s="7">
        <v>12</v>
      </c>
      <c r="BQ1121" s="7">
        <v>37</v>
      </c>
      <c r="BR1121" s="7">
        <v>113</v>
      </c>
      <c r="BS1121" s="7">
        <v>76</v>
      </c>
      <c r="BT1121" s="7">
        <v>31</v>
      </c>
      <c r="BU1121" s="7">
        <v>10</v>
      </c>
      <c r="BV1121" s="7">
        <v>5</v>
      </c>
      <c r="BW1121" s="7">
        <v>3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275</v>
      </c>
      <c r="CI1121" s="25">
        <v>0.94501718213058417</v>
      </c>
      <c r="CJ1121" s="74">
        <v>255</v>
      </c>
      <c r="CK1121" s="25">
        <v>0.87628865979381443</v>
      </c>
      <c r="CL1121" s="74">
        <v>49</v>
      </c>
      <c r="CM1121" s="25">
        <v>0.16838487972508592</v>
      </c>
      <c r="CN1121" s="21">
        <v>29.680996563573878</v>
      </c>
      <c r="CO1121" s="21">
        <v>35.475999999999999</v>
      </c>
      <c r="CP1121" s="21">
        <v>40.817999999999984</v>
      </c>
      <c r="CQ1121" s="8"/>
    </row>
    <row r="1122" spans="1:95" x14ac:dyDescent="0.35">
      <c r="A1122" s="134">
        <v>2</v>
      </c>
      <c r="B1122" s="184">
        <v>0.95833299999999999</v>
      </c>
      <c r="C1122" s="72">
        <v>76</v>
      </c>
      <c r="D1122" s="195">
        <v>0</v>
      </c>
      <c r="E1122" s="196">
        <v>0</v>
      </c>
      <c r="F1122" s="196">
        <v>6</v>
      </c>
      <c r="G1122" s="196">
        <v>10</v>
      </c>
      <c r="H1122" s="196">
        <v>20</v>
      </c>
      <c r="I1122" s="196">
        <v>22</v>
      </c>
      <c r="J1122" s="196">
        <v>12</v>
      </c>
      <c r="K1122" s="196">
        <v>4</v>
      </c>
      <c r="L1122" s="196">
        <v>1</v>
      </c>
      <c r="M1122" s="196">
        <v>1</v>
      </c>
      <c r="N1122" s="196">
        <v>0</v>
      </c>
      <c r="O1122" s="196">
        <v>0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70</v>
      </c>
      <c r="Y1122" s="209">
        <v>0.92105263157894735</v>
      </c>
      <c r="Z1122" s="210">
        <v>62</v>
      </c>
      <c r="AA1122" s="209">
        <v>0.81578947368421051</v>
      </c>
      <c r="AB1122" s="210">
        <v>18</v>
      </c>
      <c r="AC1122" s="209">
        <v>0.23684210526315788</v>
      </c>
      <c r="AD1122" s="92">
        <v>30.344078947368416</v>
      </c>
      <c r="AE1122" s="92">
        <v>36.292500000000004</v>
      </c>
      <c r="AF1122" s="92">
        <v>41.605999999999995</v>
      </c>
      <c r="AG1122" s="8"/>
      <c r="AH1122" s="72">
        <v>69</v>
      </c>
      <c r="AI1122" s="195">
        <v>0</v>
      </c>
      <c r="AJ1122" s="196">
        <v>0</v>
      </c>
      <c r="AK1122" s="196">
        <v>2</v>
      </c>
      <c r="AL1122" s="196">
        <v>9</v>
      </c>
      <c r="AM1122" s="196">
        <v>27</v>
      </c>
      <c r="AN1122" s="196">
        <v>12</v>
      </c>
      <c r="AO1122" s="196">
        <v>13</v>
      </c>
      <c r="AP1122" s="196">
        <v>2</v>
      </c>
      <c r="AQ1122" s="196">
        <v>3</v>
      </c>
      <c r="AR1122" s="196">
        <v>1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67</v>
      </c>
      <c r="BD1122" s="209">
        <v>0.97101449275362317</v>
      </c>
      <c r="BE1122" s="210">
        <v>59</v>
      </c>
      <c r="BF1122" s="209">
        <v>0.85507246376811596</v>
      </c>
      <c r="BG1122" s="210">
        <v>19</v>
      </c>
      <c r="BH1122" s="209">
        <v>0.27536231884057971</v>
      </c>
      <c r="BI1122" s="92">
        <v>31.017971014492758</v>
      </c>
      <c r="BJ1122" s="92">
        <v>38.835000000000001</v>
      </c>
      <c r="BK1122" s="92">
        <v>47.445</v>
      </c>
      <c r="BL1122" s="8"/>
      <c r="BM1122" s="72">
        <v>145</v>
      </c>
      <c r="BN1122" s="208">
        <v>0</v>
      </c>
      <c r="BO1122" s="11">
        <v>0</v>
      </c>
      <c r="BP1122" s="11">
        <v>8</v>
      </c>
      <c r="BQ1122" s="11">
        <v>19</v>
      </c>
      <c r="BR1122" s="11">
        <v>47</v>
      </c>
      <c r="BS1122" s="11">
        <v>34</v>
      </c>
      <c r="BT1122" s="11">
        <v>25</v>
      </c>
      <c r="BU1122" s="11">
        <v>6</v>
      </c>
      <c r="BV1122" s="11">
        <v>4</v>
      </c>
      <c r="BW1122" s="11">
        <v>2</v>
      </c>
      <c r="BX1122" s="11">
        <v>0</v>
      </c>
      <c r="BY1122" s="11">
        <v>0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137</v>
      </c>
      <c r="CI1122" s="209">
        <v>0.94482758620689655</v>
      </c>
      <c r="CJ1122" s="210">
        <v>121</v>
      </c>
      <c r="CK1122" s="209">
        <v>0.83448275862068966</v>
      </c>
      <c r="CL1122" s="210">
        <v>37</v>
      </c>
      <c r="CM1122" s="209">
        <v>0.25517241379310346</v>
      </c>
      <c r="CN1122" s="92">
        <v>30.664758620689671</v>
      </c>
      <c r="CO1122" s="92">
        <v>36.826000000000001</v>
      </c>
      <c r="CP1122" s="92">
        <v>42.134999999999998</v>
      </c>
      <c r="CQ1122" s="8"/>
    </row>
    <row r="1123" spans="1:95" x14ac:dyDescent="0.35">
      <c r="A1123" s="134"/>
      <c r="B1123" s="273" t="s">
        <v>57</v>
      </c>
      <c r="C1123" s="274">
        <v>5088</v>
      </c>
      <c r="D1123" s="275">
        <v>205</v>
      </c>
      <c r="E1123" s="275">
        <v>64</v>
      </c>
      <c r="F1123" s="275">
        <v>333</v>
      </c>
      <c r="G1123" s="275">
        <v>1402</v>
      </c>
      <c r="H1123" s="275">
        <v>1925</v>
      </c>
      <c r="I1123" s="275">
        <v>939</v>
      </c>
      <c r="J1123" s="275">
        <v>179</v>
      </c>
      <c r="K1123" s="275">
        <v>30</v>
      </c>
      <c r="L1123" s="275">
        <v>8</v>
      </c>
      <c r="M1123" s="275">
        <v>0</v>
      </c>
      <c r="N1123" s="275">
        <v>1</v>
      </c>
      <c r="O1123" s="275">
        <v>1</v>
      </c>
      <c r="P1123" s="275">
        <v>0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1</v>
      </c>
      <c r="X1123" s="277">
        <v>4486</v>
      </c>
      <c r="Y1123" s="293">
        <v>0.8816823899371069</v>
      </c>
      <c r="Z1123" s="277">
        <v>3472</v>
      </c>
      <c r="AA1123" s="293">
        <v>0.6823899371069182</v>
      </c>
      <c r="AB1123" s="277">
        <v>220</v>
      </c>
      <c r="AC1123" s="293">
        <v>4.3238993710691821E-2</v>
      </c>
      <c r="AD1123" s="294">
        <v>25.855349842767236</v>
      </c>
      <c r="AE1123" s="294">
        <v>31.496499999999997</v>
      </c>
      <c r="AF1123" s="294">
        <v>34.515500000000003</v>
      </c>
      <c r="AG1123" s="12"/>
      <c r="AH1123" s="277">
        <v>4802</v>
      </c>
      <c r="AI1123" s="275">
        <v>38</v>
      </c>
      <c r="AJ1123" s="275">
        <v>116</v>
      </c>
      <c r="AK1123" s="275">
        <v>730</v>
      </c>
      <c r="AL1123" s="275">
        <v>1842</v>
      </c>
      <c r="AM1123" s="275">
        <v>1430</v>
      </c>
      <c r="AN1123" s="275">
        <v>529</v>
      </c>
      <c r="AO1123" s="275">
        <v>80</v>
      </c>
      <c r="AP1123" s="275">
        <v>21</v>
      </c>
      <c r="AQ1123" s="275">
        <v>7</v>
      </c>
      <c r="AR1123" s="275">
        <v>2</v>
      </c>
      <c r="AS1123" s="275">
        <v>4</v>
      </c>
      <c r="AT1123" s="275">
        <v>1</v>
      </c>
      <c r="AU1123" s="275">
        <v>1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1</v>
      </c>
      <c r="BC1123" s="277">
        <v>3915</v>
      </c>
      <c r="BD1123" s="293">
        <v>0.81528529779258641</v>
      </c>
      <c r="BE1123" s="277">
        <v>2430</v>
      </c>
      <c r="BF1123" s="293">
        <v>0.50603915035401914</v>
      </c>
      <c r="BG1123" s="277">
        <v>117</v>
      </c>
      <c r="BH1123" s="293">
        <v>2.436484798000833E-2</v>
      </c>
      <c r="BI1123" s="294">
        <v>24.393746355685067</v>
      </c>
      <c r="BJ1123" s="294">
        <v>29.575499999999998</v>
      </c>
      <c r="BK1123" s="294">
        <v>33.016999999999989</v>
      </c>
      <c r="BL1123" s="12"/>
      <c r="BM1123" s="277">
        <v>9890</v>
      </c>
      <c r="BN1123" s="275">
        <v>243</v>
      </c>
      <c r="BO1123" s="275">
        <v>180</v>
      </c>
      <c r="BP1123" s="275">
        <v>1063</v>
      </c>
      <c r="BQ1123" s="275">
        <v>3244</v>
      </c>
      <c r="BR1123" s="275">
        <v>3355</v>
      </c>
      <c r="BS1123" s="275">
        <v>1468</v>
      </c>
      <c r="BT1123" s="275">
        <v>259</v>
      </c>
      <c r="BU1123" s="275">
        <v>51</v>
      </c>
      <c r="BV1123" s="275">
        <v>15</v>
      </c>
      <c r="BW1123" s="275">
        <v>2</v>
      </c>
      <c r="BX1123" s="275">
        <v>5</v>
      </c>
      <c r="BY1123" s="275">
        <v>2</v>
      </c>
      <c r="BZ1123" s="275">
        <v>1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2</v>
      </c>
      <c r="CH1123" s="233">
        <v>8401</v>
      </c>
      <c r="CI1123" s="257">
        <v>0.84944388270980786</v>
      </c>
      <c r="CJ1123" s="233">
        <v>5902</v>
      </c>
      <c r="CK1123" s="257">
        <v>0.59676440849342771</v>
      </c>
      <c r="CL1123" s="233">
        <v>337</v>
      </c>
      <c r="CM1123" s="257">
        <v>3.4074823053589484E-2</v>
      </c>
      <c r="CN1123" s="258">
        <v>25.145681496461123</v>
      </c>
      <c r="CO1123" s="258">
        <v>30.673500000000004</v>
      </c>
      <c r="CP1123" s="258">
        <v>33.85</v>
      </c>
      <c r="CQ1123" s="8"/>
    </row>
    <row r="1124" spans="1:95" x14ac:dyDescent="0.35">
      <c r="A1124" s="134"/>
      <c r="B1124" s="278" t="s">
        <v>58</v>
      </c>
      <c r="C1124" s="279">
        <v>6073</v>
      </c>
      <c r="D1124" s="280">
        <v>206</v>
      </c>
      <c r="E1124" s="280">
        <v>66</v>
      </c>
      <c r="F1124" s="280">
        <v>365</v>
      </c>
      <c r="G1124" s="280">
        <v>1618</v>
      </c>
      <c r="H1124" s="280">
        <v>2268</v>
      </c>
      <c r="I1124" s="280">
        <v>1197</v>
      </c>
      <c r="J1124" s="280">
        <v>276</v>
      </c>
      <c r="K1124" s="280">
        <v>58</v>
      </c>
      <c r="L1124" s="280">
        <v>12</v>
      </c>
      <c r="M1124" s="280">
        <v>3</v>
      </c>
      <c r="N1124" s="280">
        <v>2</v>
      </c>
      <c r="O1124" s="280">
        <v>1</v>
      </c>
      <c r="P1124" s="280">
        <v>0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1</v>
      </c>
      <c r="X1124" s="282">
        <v>5435</v>
      </c>
      <c r="Y1124" s="295">
        <v>0.89494483780668532</v>
      </c>
      <c r="Z1124" s="282">
        <v>4273</v>
      </c>
      <c r="AA1124" s="295">
        <v>0.70360612547340684</v>
      </c>
      <c r="AB1124" s="282">
        <v>352</v>
      </c>
      <c r="AC1124" s="295">
        <v>5.796146879631154E-2</v>
      </c>
      <c r="AD1124" s="296">
        <v>26.348946155112735</v>
      </c>
      <c r="AE1124" s="296">
        <v>31.99</v>
      </c>
      <c r="AF1124" s="296">
        <v>35.479999999999997</v>
      </c>
      <c r="AG1124" s="12"/>
      <c r="AH1124" s="282">
        <v>5721</v>
      </c>
      <c r="AI1124" s="280">
        <v>44</v>
      </c>
      <c r="AJ1124" s="280">
        <v>123</v>
      </c>
      <c r="AK1124" s="280">
        <v>791</v>
      </c>
      <c r="AL1124" s="280">
        <v>2119</v>
      </c>
      <c r="AM1124" s="280">
        <v>1788</v>
      </c>
      <c r="AN1124" s="280">
        <v>685</v>
      </c>
      <c r="AO1124" s="280">
        <v>117</v>
      </c>
      <c r="AP1124" s="280">
        <v>30</v>
      </c>
      <c r="AQ1124" s="280">
        <v>9</v>
      </c>
      <c r="AR1124" s="280">
        <v>5</v>
      </c>
      <c r="AS1124" s="280">
        <v>5</v>
      </c>
      <c r="AT1124" s="280">
        <v>2</v>
      </c>
      <c r="AU1124" s="280">
        <v>2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1</v>
      </c>
      <c r="BC1124" s="282">
        <v>4758</v>
      </c>
      <c r="BD1124" s="295">
        <v>0.83167278447823811</v>
      </c>
      <c r="BE1124" s="282">
        <v>3062</v>
      </c>
      <c r="BF1124" s="295">
        <v>0.53522111518965221</v>
      </c>
      <c r="BG1124" s="282">
        <v>170</v>
      </c>
      <c r="BH1124" s="295">
        <v>2.9715084775388919E-2</v>
      </c>
      <c r="BI1124" s="296">
        <v>24.761375633630436</v>
      </c>
      <c r="BJ1124" s="296">
        <v>29.99</v>
      </c>
      <c r="BK1124" s="296">
        <v>33.498999999999995</v>
      </c>
      <c r="BL1124" s="12"/>
      <c r="BM1124" s="282">
        <v>11794</v>
      </c>
      <c r="BN1124" s="280">
        <v>250</v>
      </c>
      <c r="BO1124" s="280">
        <v>189</v>
      </c>
      <c r="BP1124" s="280">
        <v>1156</v>
      </c>
      <c r="BQ1124" s="280">
        <v>3737</v>
      </c>
      <c r="BR1124" s="280">
        <v>4056</v>
      </c>
      <c r="BS1124" s="280">
        <v>1882</v>
      </c>
      <c r="BT1124" s="280">
        <v>393</v>
      </c>
      <c r="BU1124" s="280">
        <v>88</v>
      </c>
      <c r="BV1124" s="280">
        <v>21</v>
      </c>
      <c r="BW1124" s="280">
        <v>8</v>
      </c>
      <c r="BX1124" s="280">
        <v>7</v>
      </c>
      <c r="BY1124" s="280">
        <v>3</v>
      </c>
      <c r="BZ1124" s="280">
        <v>2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2</v>
      </c>
      <c r="CH1124" s="238">
        <v>10193</v>
      </c>
      <c r="CI1124" s="259">
        <v>0.86425301000508736</v>
      </c>
      <c r="CJ1124" s="238">
        <v>7335</v>
      </c>
      <c r="CK1124" s="259">
        <v>0.62192640325589288</v>
      </c>
      <c r="CL1124" s="238">
        <v>522</v>
      </c>
      <c r="CM1124" s="259">
        <v>4.4259793115143296E-2</v>
      </c>
      <c r="CN1124" s="260">
        <v>25.578851958623002</v>
      </c>
      <c r="CO1124" s="260">
        <v>31.1675</v>
      </c>
      <c r="CP1124" s="260">
        <v>34.552499999999995</v>
      </c>
      <c r="CQ1124" s="8"/>
    </row>
    <row r="1125" spans="1:95" x14ac:dyDescent="0.35">
      <c r="A1125" s="134"/>
      <c r="B1125" s="283" t="s">
        <v>59</v>
      </c>
      <c r="C1125" s="284">
        <v>6285</v>
      </c>
      <c r="D1125" s="285">
        <v>206</v>
      </c>
      <c r="E1125" s="285">
        <v>66</v>
      </c>
      <c r="F1125" s="285">
        <v>375</v>
      </c>
      <c r="G1125" s="285">
        <v>1643</v>
      </c>
      <c r="H1125" s="285">
        <v>2349</v>
      </c>
      <c r="I1125" s="285">
        <v>1253</v>
      </c>
      <c r="J1125" s="285">
        <v>303</v>
      </c>
      <c r="K1125" s="285">
        <v>67</v>
      </c>
      <c r="L1125" s="285">
        <v>14</v>
      </c>
      <c r="M1125" s="285">
        <v>5</v>
      </c>
      <c r="N1125" s="285">
        <v>2</v>
      </c>
      <c r="O1125" s="285">
        <v>1</v>
      </c>
      <c r="P1125" s="285">
        <v>0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1</v>
      </c>
      <c r="X1125" s="287">
        <v>5637</v>
      </c>
      <c r="Y1125" s="297">
        <v>0.89689737470167064</v>
      </c>
      <c r="Z1125" s="287">
        <v>4462</v>
      </c>
      <c r="AA1125" s="297">
        <v>0.70994431185361973</v>
      </c>
      <c r="AB1125" s="287">
        <v>392</v>
      </c>
      <c r="AC1125" s="297">
        <v>6.2370723945902942E-2</v>
      </c>
      <c r="AD1125" s="298">
        <v>26.424781768400649</v>
      </c>
      <c r="AE1125" s="298">
        <v>32.03</v>
      </c>
      <c r="AF1125" s="298">
        <v>35.590000000000003</v>
      </c>
      <c r="AG1125" s="12"/>
      <c r="AH1125" s="287">
        <v>5945</v>
      </c>
      <c r="AI1125" s="285">
        <v>48</v>
      </c>
      <c r="AJ1125" s="285">
        <v>123</v>
      </c>
      <c r="AK1125" s="285">
        <v>801</v>
      </c>
      <c r="AL1125" s="285">
        <v>2150</v>
      </c>
      <c r="AM1125" s="285">
        <v>1867</v>
      </c>
      <c r="AN1125" s="285">
        <v>739</v>
      </c>
      <c r="AO1125" s="285">
        <v>146</v>
      </c>
      <c r="AP1125" s="285">
        <v>37</v>
      </c>
      <c r="AQ1125" s="285">
        <v>16</v>
      </c>
      <c r="AR1125" s="285">
        <v>8</v>
      </c>
      <c r="AS1125" s="285">
        <v>5</v>
      </c>
      <c r="AT1125" s="285">
        <v>2</v>
      </c>
      <c r="AU1125" s="285">
        <v>2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1</v>
      </c>
      <c r="BC1125" s="287">
        <v>4968</v>
      </c>
      <c r="BD1125" s="297">
        <v>0.83566021867115226</v>
      </c>
      <c r="BE1125" s="287">
        <v>3249</v>
      </c>
      <c r="BF1125" s="297">
        <v>0.54650967199327161</v>
      </c>
      <c r="BG1125" s="287">
        <v>216</v>
      </c>
      <c r="BH1125" s="297">
        <v>3.6333052985702267E-2</v>
      </c>
      <c r="BI1125" s="298">
        <v>24.888134785568361</v>
      </c>
      <c r="BJ1125" s="298">
        <v>30.174499999999998</v>
      </c>
      <c r="BK1125" s="298">
        <v>33.712999999999994</v>
      </c>
      <c r="BL1125" s="12"/>
      <c r="BM1125" s="287">
        <v>12230</v>
      </c>
      <c r="BN1125" s="285">
        <v>254</v>
      </c>
      <c r="BO1125" s="285">
        <v>189</v>
      </c>
      <c r="BP1125" s="285">
        <v>1176</v>
      </c>
      <c r="BQ1125" s="285">
        <v>3793</v>
      </c>
      <c r="BR1125" s="285">
        <v>4216</v>
      </c>
      <c r="BS1125" s="285">
        <v>1992</v>
      </c>
      <c r="BT1125" s="285">
        <v>449</v>
      </c>
      <c r="BU1125" s="285">
        <v>104</v>
      </c>
      <c r="BV1125" s="285">
        <v>30</v>
      </c>
      <c r="BW1125" s="285">
        <v>13</v>
      </c>
      <c r="BX1125" s="285">
        <v>7</v>
      </c>
      <c r="BY1125" s="285">
        <v>3</v>
      </c>
      <c r="BZ1125" s="285">
        <v>2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2</v>
      </c>
      <c r="CH1125" s="243">
        <v>10605</v>
      </c>
      <c r="CI1125" s="261">
        <v>0.8671300081766149</v>
      </c>
      <c r="CJ1125" s="243">
        <v>7711</v>
      </c>
      <c r="CK1125" s="261">
        <v>0.63049877350776773</v>
      </c>
      <c r="CL1125" s="243">
        <v>608</v>
      </c>
      <c r="CM1125" s="261">
        <v>4.971381847914963E-2</v>
      </c>
      <c r="CN1125" s="262">
        <v>25.677629292511355</v>
      </c>
      <c r="CO1125" s="262">
        <v>31.3</v>
      </c>
      <c r="CP1125" s="262">
        <v>34.76</v>
      </c>
      <c r="CQ1125" s="8"/>
    </row>
    <row r="1126" spans="1:95" x14ac:dyDescent="0.35">
      <c r="A1126" s="134"/>
      <c r="B1126" s="288" t="s">
        <v>60</v>
      </c>
      <c r="C1126" s="289">
        <v>6435</v>
      </c>
      <c r="D1126" s="290">
        <v>207</v>
      </c>
      <c r="E1126" s="290">
        <v>67</v>
      </c>
      <c r="F1126" s="290">
        <v>376</v>
      </c>
      <c r="G1126" s="290">
        <v>1653</v>
      </c>
      <c r="H1126" s="290">
        <v>2372</v>
      </c>
      <c r="I1126" s="290">
        <v>1294</v>
      </c>
      <c r="J1126" s="290">
        <v>340</v>
      </c>
      <c r="K1126" s="290">
        <v>89</v>
      </c>
      <c r="L1126" s="290">
        <v>24</v>
      </c>
      <c r="M1126" s="290">
        <v>6</v>
      </c>
      <c r="N1126" s="290">
        <v>2</v>
      </c>
      <c r="O1126" s="290">
        <v>2</v>
      </c>
      <c r="P1126" s="290">
        <v>1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2</v>
      </c>
      <c r="X1126" s="292">
        <v>5784</v>
      </c>
      <c r="Y1126" s="299">
        <v>0.89883449883449884</v>
      </c>
      <c r="Z1126" s="292">
        <v>4600</v>
      </c>
      <c r="AA1126" s="299">
        <v>0.71484071484071487</v>
      </c>
      <c r="AB1126" s="292">
        <v>465</v>
      </c>
      <c r="AC1126" s="299">
        <v>7.2261072261072257E-2</v>
      </c>
      <c r="AD1126" s="300">
        <v>26.676674436674418</v>
      </c>
      <c r="AE1126" s="300">
        <v>32.395999999999994</v>
      </c>
      <c r="AF1126" s="300">
        <v>36.262</v>
      </c>
      <c r="AG1126" s="12"/>
      <c r="AH1126" s="292">
        <v>6058</v>
      </c>
      <c r="AI1126" s="290">
        <v>50</v>
      </c>
      <c r="AJ1126" s="290">
        <v>123</v>
      </c>
      <c r="AK1126" s="290">
        <v>804</v>
      </c>
      <c r="AL1126" s="290">
        <v>2163</v>
      </c>
      <c r="AM1126" s="290">
        <v>1883</v>
      </c>
      <c r="AN1126" s="290">
        <v>775</v>
      </c>
      <c r="AO1126" s="290">
        <v>169</v>
      </c>
      <c r="AP1126" s="290">
        <v>46</v>
      </c>
      <c r="AQ1126" s="290">
        <v>21</v>
      </c>
      <c r="AR1126" s="290">
        <v>9</v>
      </c>
      <c r="AS1126" s="290">
        <v>7</v>
      </c>
      <c r="AT1126" s="290">
        <v>4</v>
      </c>
      <c r="AU1126" s="290">
        <v>3</v>
      </c>
      <c r="AV1126" s="290">
        <v>0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1</v>
      </c>
      <c r="BC1126" s="292">
        <v>5076</v>
      </c>
      <c r="BD1126" s="299">
        <v>0.83790029712776493</v>
      </c>
      <c r="BE1126" s="292">
        <v>3348</v>
      </c>
      <c r="BF1126" s="299">
        <v>0.55265764278639817</v>
      </c>
      <c r="BG1126" s="292">
        <v>259</v>
      </c>
      <c r="BH1126" s="299">
        <v>4.2753383955100692E-2</v>
      </c>
      <c r="BI1126" s="300">
        <v>25.122921756355215</v>
      </c>
      <c r="BJ1126" s="300">
        <v>30.53</v>
      </c>
      <c r="BK1126" s="300">
        <v>34.411000000000001</v>
      </c>
      <c r="BL1126" s="12"/>
      <c r="BM1126" s="292">
        <v>12493</v>
      </c>
      <c r="BN1126" s="290">
        <v>257</v>
      </c>
      <c r="BO1126" s="290">
        <v>190</v>
      </c>
      <c r="BP1126" s="290">
        <v>1180</v>
      </c>
      <c r="BQ1126" s="290">
        <v>3816</v>
      </c>
      <c r="BR1126" s="290">
        <v>4255</v>
      </c>
      <c r="BS1126" s="290">
        <v>2069</v>
      </c>
      <c r="BT1126" s="290">
        <v>509</v>
      </c>
      <c r="BU1126" s="290">
        <v>135</v>
      </c>
      <c r="BV1126" s="290">
        <v>45</v>
      </c>
      <c r="BW1126" s="290">
        <v>15</v>
      </c>
      <c r="BX1126" s="290">
        <v>9</v>
      </c>
      <c r="BY1126" s="290">
        <v>6</v>
      </c>
      <c r="BZ1126" s="290">
        <v>4</v>
      </c>
      <c r="CA1126" s="290">
        <v>0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3</v>
      </c>
      <c r="CH1126" s="248">
        <v>10860</v>
      </c>
      <c r="CI1126" s="263">
        <v>0.86928680060834063</v>
      </c>
      <c r="CJ1126" s="248">
        <v>7948</v>
      </c>
      <c r="CK1126" s="263">
        <v>0.63619626991115019</v>
      </c>
      <c r="CL1126" s="248">
        <v>724</v>
      </c>
      <c r="CM1126" s="263">
        <v>5.7952453373889379E-2</v>
      </c>
      <c r="CN1126" s="264">
        <v>25.923241815416581</v>
      </c>
      <c r="CO1126" s="264">
        <v>31.63</v>
      </c>
      <c r="CP1126" s="264">
        <v>35.56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63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35</v>
      </c>
      <c r="D1129" s="192">
        <v>0</v>
      </c>
      <c r="E1129" s="63">
        <v>0</v>
      </c>
      <c r="F1129" s="63">
        <v>0</v>
      </c>
      <c r="G1129" s="63">
        <v>3</v>
      </c>
      <c r="H1129" s="63">
        <v>4</v>
      </c>
      <c r="I1129" s="63">
        <v>12</v>
      </c>
      <c r="J1129" s="63">
        <v>11</v>
      </c>
      <c r="K1129" s="63">
        <v>1</v>
      </c>
      <c r="L1129" s="63">
        <v>4</v>
      </c>
      <c r="M1129" s="63">
        <v>0</v>
      </c>
      <c r="N1129" s="63">
        <v>0</v>
      </c>
      <c r="O1129" s="63">
        <v>0</v>
      </c>
      <c r="P1129" s="63">
        <v>0</v>
      </c>
      <c r="Q1129" s="63">
        <v>0</v>
      </c>
      <c r="R1129" s="63">
        <v>0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35</v>
      </c>
      <c r="Y1129" s="24">
        <v>1</v>
      </c>
      <c r="Z1129" s="73">
        <v>32</v>
      </c>
      <c r="AA1129" s="24">
        <v>0.91428571428571426</v>
      </c>
      <c r="AB1129" s="73">
        <v>16</v>
      </c>
      <c r="AC1129" s="24">
        <v>0.45714285714285713</v>
      </c>
      <c r="AD1129" s="19">
        <v>34.597428571428566</v>
      </c>
      <c r="AE1129" s="19">
        <v>41.001999999999995</v>
      </c>
      <c r="AF1129" s="19">
        <v>48.701999999999991</v>
      </c>
      <c r="AG1129" s="8"/>
      <c r="AH1129" s="70">
        <v>50</v>
      </c>
      <c r="AI1129" s="192">
        <v>0</v>
      </c>
      <c r="AJ1129" s="63">
        <v>0</v>
      </c>
      <c r="AK1129" s="63">
        <v>0</v>
      </c>
      <c r="AL1129" s="63">
        <v>5</v>
      </c>
      <c r="AM1129" s="63">
        <v>14</v>
      </c>
      <c r="AN1129" s="63">
        <v>16</v>
      </c>
      <c r="AO1129" s="63">
        <v>8</v>
      </c>
      <c r="AP1129" s="63">
        <v>3</v>
      </c>
      <c r="AQ1129" s="63">
        <v>1</v>
      </c>
      <c r="AR1129" s="63">
        <v>3</v>
      </c>
      <c r="AS1129" s="63">
        <v>0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50</v>
      </c>
      <c r="BD1129" s="24">
        <v>1</v>
      </c>
      <c r="BE1129" s="73">
        <v>45</v>
      </c>
      <c r="BF1129" s="24">
        <v>0.9</v>
      </c>
      <c r="BG1129" s="73">
        <v>15</v>
      </c>
      <c r="BH1129" s="24">
        <v>0.3</v>
      </c>
      <c r="BI1129" s="19">
        <v>32.7744</v>
      </c>
      <c r="BJ1129" s="19">
        <v>39.438000000000002</v>
      </c>
      <c r="BK1129" s="19">
        <v>51.583499999999994</v>
      </c>
      <c r="BL1129" s="8"/>
      <c r="BM1129" s="70">
        <v>85</v>
      </c>
      <c r="BN1129" s="207">
        <v>0</v>
      </c>
      <c r="BO1129" s="113">
        <v>0</v>
      </c>
      <c r="BP1129" s="113">
        <v>0</v>
      </c>
      <c r="BQ1129" s="113">
        <v>8</v>
      </c>
      <c r="BR1129" s="113">
        <v>18</v>
      </c>
      <c r="BS1129" s="113">
        <v>28</v>
      </c>
      <c r="BT1129" s="113">
        <v>19</v>
      </c>
      <c r="BU1129" s="113">
        <v>4</v>
      </c>
      <c r="BV1129" s="113">
        <v>5</v>
      </c>
      <c r="BW1129" s="113">
        <v>3</v>
      </c>
      <c r="BX1129" s="113">
        <v>0</v>
      </c>
      <c r="BY1129" s="113">
        <v>0</v>
      </c>
      <c r="BZ1129" s="113">
        <v>0</v>
      </c>
      <c r="CA1129" s="113">
        <v>0</v>
      </c>
      <c r="CB1129" s="113">
        <v>0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85</v>
      </c>
      <c r="CI1129" s="24">
        <v>1</v>
      </c>
      <c r="CJ1129" s="73">
        <v>77</v>
      </c>
      <c r="CK1129" s="24">
        <v>0.90588235294117647</v>
      </c>
      <c r="CL1129" s="73">
        <v>31</v>
      </c>
      <c r="CM1129" s="24">
        <v>0.36470588235294116</v>
      </c>
      <c r="CN1129" s="19">
        <v>33.525058823529406</v>
      </c>
      <c r="CO1129" s="19">
        <v>39.117999999999995</v>
      </c>
      <c r="CP1129" s="19">
        <v>49.341000000000001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23</v>
      </c>
      <c r="D1130" s="154">
        <v>0</v>
      </c>
      <c r="E1130" s="91">
        <v>0</v>
      </c>
      <c r="F1130" s="91">
        <v>0</v>
      </c>
      <c r="G1130" s="91">
        <v>4</v>
      </c>
      <c r="H1130" s="91">
        <v>3</v>
      </c>
      <c r="I1130" s="91">
        <v>2</v>
      </c>
      <c r="J1130" s="91">
        <v>6</v>
      </c>
      <c r="K1130" s="91">
        <v>4</v>
      </c>
      <c r="L1130" s="91">
        <v>0</v>
      </c>
      <c r="M1130" s="91">
        <v>3</v>
      </c>
      <c r="N1130" s="91">
        <v>0</v>
      </c>
      <c r="O1130" s="91">
        <v>0</v>
      </c>
      <c r="P1130" s="91">
        <v>0</v>
      </c>
      <c r="Q1130" s="91">
        <v>1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23</v>
      </c>
      <c r="Y1130" s="25">
        <v>1</v>
      </c>
      <c r="Z1130" s="74">
        <v>21</v>
      </c>
      <c r="AA1130" s="25">
        <v>0.91304347826086951</v>
      </c>
      <c r="AB1130" s="74">
        <v>14</v>
      </c>
      <c r="AC1130" s="25">
        <v>0.60869565217391308</v>
      </c>
      <c r="AD1130" s="21">
        <v>37.358695652173914</v>
      </c>
      <c r="AE1130" s="21">
        <v>50.68</v>
      </c>
      <c r="AF1130" s="21">
        <v>68.579999999999941</v>
      </c>
      <c r="AG1130" s="8"/>
      <c r="AH1130" s="71">
        <v>23</v>
      </c>
      <c r="AI1130" s="154">
        <v>0</v>
      </c>
      <c r="AJ1130" s="91">
        <v>0</v>
      </c>
      <c r="AK1130" s="91">
        <v>1</v>
      </c>
      <c r="AL1130" s="91">
        <v>1</v>
      </c>
      <c r="AM1130" s="91">
        <v>8</v>
      </c>
      <c r="AN1130" s="91">
        <v>5</v>
      </c>
      <c r="AO1130" s="91">
        <v>3</v>
      </c>
      <c r="AP1130" s="91">
        <v>3</v>
      </c>
      <c r="AQ1130" s="91">
        <v>2</v>
      </c>
      <c r="AR1130" s="91">
        <v>0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22</v>
      </c>
      <c r="BD1130" s="25">
        <v>0.95652173913043481</v>
      </c>
      <c r="BE1130" s="74">
        <v>21</v>
      </c>
      <c r="BF1130" s="25">
        <v>0.91304347826086951</v>
      </c>
      <c r="BG1130" s="74">
        <v>8</v>
      </c>
      <c r="BH1130" s="25">
        <v>0.34782608695652173</v>
      </c>
      <c r="BI1130" s="21">
        <v>32.613913043478256</v>
      </c>
      <c r="BJ1130" s="21">
        <v>43.552</v>
      </c>
      <c r="BK1130" s="21">
        <v>46.875999999999998</v>
      </c>
      <c r="BL1130" s="8"/>
      <c r="BM1130" s="71">
        <v>46</v>
      </c>
      <c r="BN1130" s="143">
        <v>0</v>
      </c>
      <c r="BO1130" s="7">
        <v>0</v>
      </c>
      <c r="BP1130" s="7">
        <v>1</v>
      </c>
      <c r="BQ1130" s="7">
        <v>5</v>
      </c>
      <c r="BR1130" s="7">
        <v>11</v>
      </c>
      <c r="BS1130" s="7">
        <v>7</v>
      </c>
      <c r="BT1130" s="7">
        <v>9</v>
      </c>
      <c r="BU1130" s="7">
        <v>7</v>
      </c>
      <c r="BV1130" s="7">
        <v>2</v>
      </c>
      <c r="BW1130" s="7">
        <v>3</v>
      </c>
      <c r="BX1130" s="7">
        <v>0</v>
      </c>
      <c r="BY1130" s="7">
        <v>0</v>
      </c>
      <c r="BZ1130" s="7">
        <v>0</v>
      </c>
      <c r="CA1130" s="7">
        <v>1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45</v>
      </c>
      <c r="CI1130" s="25">
        <v>0.97826086956521741</v>
      </c>
      <c r="CJ1130" s="74">
        <v>42</v>
      </c>
      <c r="CK1130" s="25">
        <v>0.91304347826086951</v>
      </c>
      <c r="CL1130" s="74">
        <v>22</v>
      </c>
      <c r="CM1130" s="25">
        <v>0.47826086956521741</v>
      </c>
      <c r="CN1130" s="21">
        <v>34.986304347826092</v>
      </c>
      <c r="CO1130" s="21">
        <v>44.823499999999996</v>
      </c>
      <c r="CP1130" s="21">
        <v>51.524999999999999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10</v>
      </c>
      <c r="D1131" s="154">
        <v>0</v>
      </c>
      <c r="E1131" s="91">
        <v>0</v>
      </c>
      <c r="F1131" s="91">
        <v>1</v>
      </c>
      <c r="G1131" s="91">
        <v>1</v>
      </c>
      <c r="H1131" s="91">
        <v>2</v>
      </c>
      <c r="I1131" s="91">
        <v>2</v>
      </c>
      <c r="J1131" s="91">
        <v>0</v>
      </c>
      <c r="K1131" s="91">
        <v>2</v>
      </c>
      <c r="L1131" s="91">
        <v>1</v>
      </c>
      <c r="M1131" s="91">
        <v>0</v>
      </c>
      <c r="N1131" s="91">
        <v>1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9</v>
      </c>
      <c r="Y1131" s="25">
        <v>0.9</v>
      </c>
      <c r="Z1131" s="74">
        <v>8</v>
      </c>
      <c r="AA1131" s="25">
        <v>0.8</v>
      </c>
      <c r="AB1131" s="74">
        <v>4</v>
      </c>
      <c r="AC1131" s="25">
        <v>0.4</v>
      </c>
      <c r="AD1131" s="21">
        <v>35.93</v>
      </c>
      <c r="AE1131" s="21">
        <v>52.801499999999997</v>
      </c>
      <c r="AF1131" s="21" t="s">
        <v>126</v>
      </c>
      <c r="AG1131" s="8"/>
      <c r="AH1131" s="71">
        <v>11</v>
      </c>
      <c r="AI1131" s="154">
        <v>0</v>
      </c>
      <c r="AJ1131" s="91">
        <v>0</v>
      </c>
      <c r="AK1131" s="91">
        <v>1</v>
      </c>
      <c r="AL1131" s="91">
        <v>0</v>
      </c>
      <c r="AM1131" s="91">
        <v>2</v>
      </c>
      <c r="AN1131" s="91">
        <v>5</v>
      </c>
      <c r="AO1131" s="91">
        <v>1</v>
      </c>
      <c r="AP1131" s="91">
        <v>0</v>
      </c>
      <c r="AQ1131" s="91">
        <v>2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10</v>
      </c>
      <c r="BD1131" s="25">
        <v>0.90909090909090906</v>
      </c>
      <c r="BE1131" s="74">
        <v>10</v>
      </c>
      <c r="BF1131" s="25">
        <v>0.90909090909090906</v>
      </c>
      <c r="BG1131" s="74">
        <v>3</v>
      </c>
      <c r="BH1131" s="25">
        <v>0.27272727272727271</v>
      </c>
      <c r="BI1131" s="21">
        <v>33.81818181818182</v>
      </c>
      <c r="BJ1131" s="21">
        <v>46.58</v>
      </c>
      <c r="BK1131" s="21" t="s">
        <v>126</v>
      </c>
      <c r="BL1131" s="8"/>
      <c r="BM1131" s="71">
        <v>21</v>
      </c>
      <c r="BN1131" s="143">
        <v>0</v>
      </c>
      <c r="BO1131" s="7">
        <v>0</v>
      </c>
      <c r="BP1131" s="7">
        <v>2</v>
      </c>
      <c r="BQ1131" s="7">
        <v>1</v>
      </c>
      <c r="BR1131" s="7">
        <v>4</v>
      </c>
      <c r="BS1131" s="7">
        <v>7</v>
      </c>
      <c r="BT1131" s="7">
        <v>1</v>
      </c>
      <c r="BU1131" s="7">
        <v>2</v>
      </c>
      <c r="BV1131" s="7">
        <v>3</v>
      </c>
      <c r="BW1131" s="7">
        <v>0</v>
      </c>
      <c r="BX1131" s="7">
        <v>1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19</v>
      </c>
      <c r="CI1131" s="25">
        <v>0.90476190476190477</v>
      </c>
      <c r="CJ1131" s="74">
        <v>18</v>
      </c>
      <c r="CK1131" s="25">
        <v>0.8571428571428571</v>
      </c>
      <c r="CL1131" s="74">
        <v>7</v>
      </c>
      <c r="CM1131" s="25">
        <v>0.33333333333333331</v>
      </c>
      <c r="CN1131" s="21">
        <v>34.82380952380953</v>
      </c>
      <c r="CO1131" s="21">
        <v>47.505000000000003</v>
      </c>
      <c r="CP1131" s="21">
        <v>57.36099999999999</v>
      </c>
      <c r="CQ1131" s="8"/>
    </row>
    <row r="1132" spans="1:95" x14ac:dyDescent="0.35">
      <c r="A1132" s="134">
        <v>3</v>
      </c>
      <c r="B1132" s="184">
        <v>0.125</v>
      </c>
      <c r="C1132" s="71">
        <v>12</v>
      </c>
      <c r="D1132" s="154">
        <v>0</v>
      </c>
      <c r="E1132" s="91">
        <v>0</v>
      </c>
      <c r="F1132" s="91">
        <v>1</v>
      </c>
      <c r="G1132" s="91">
        <v>0</v>
      </c>
      <c r="H1132" s="91">
        <v>2</v>
      </c>
      <c r="I1132" s="91">
        <v>4</v>
      </c>
      <c r="J1132" s="91">
        <v>3</v>
      </c>
      <c r="K1132" s="91">
        <v>1</v>
      </c>
      <c r="L1132" s="91">
        <v>1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11</v>
      </c>
      <c r="Y1132" s="25">
        <v>0.91666666666666663</v>
      </c>
      <c r="Z1132" s="74">
        <v>11</v>
      </c>
      <c r="AA1132" s="25">
        <v>0.91666666666666663</v>
      </c>
      <c r="AB1132" s="74">
        <v>5</v>
      </c>
      <c r="AC1132" s="25">
        <v>0.41666666666666669</v>
      </c>
      <c r="AD1132" s="21">
        <v>34.747499999999995</v>
      </c>
      <c r="AE1132" s="21">
        <v>43.047499999999999</v>
      </c>
      <c r="AF1132" s="21" t="s">
        <v>126</v>
      </c>
      <c r="AG1132" s="8"/>
      <c r="AH1132" s="71">
        <v>9</v>
      </c>
      <c r="AI1132" s="154">
        <v>0</v>
      </c>
      <c r="AJ1132" s="91">
        <v>0</v>
      </c>
      <c r="AK1132" s="91">
        <v>0</v>
      </c>
      <c r="AL1132" s="91">
        <v>1</v>
      </c>
      <c r="AM1132" s="91">
        <v>0</v>
      </c>
      <c r="AN1132" s="91">
        <v>3</v>
      </c>
      <c r="AO1132" s="91">
        <v>3</v>
      </c>
      <c r="AP1132" s="91">
        <v>2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9</v>
      </c>
      <c r="BD1132" s="25">
        <v>1</v>
      </c>
      <c r="BE1132" s="74">
        <v>8</v>
      </c>
      <c r="BF1132" s="25">
        <v>0.88888888888888884</v>
      </c>
      <c r="BG1132" s="74">
        <v>5</v>
      </c>
      <c r="BH1132" s="25">
        <v>0.55555555555555558</v>
      </c>
      <c r="BI1132" s="21">
        <v>35.11999999999999</v>
      </c>
      <c r="BJ1132" s="21">
        <v>40.870000000000005</v>
      </c>
      <c r="BK1132" s="21" t="s">
        <v>126</v>
      </c>
      <c r="BL1132" s="8"/>
      <c r="BM1132" s="71">
        <v>21</v>
      </c>
      <c r="BN1132" s="143">
        <v>0</v>
      </c>
      <c r="BO1132" s="7">
        <v>0</v>
      </c>
      <c r="BP1132" s="7">
        <v>1</v>
      </c>
      <c r="BQ1132" s="7">
        <v>1</v>
      </c>
      <c r="BR1132" s="7">
        <v>2</v>
      </c>
      <c r="BS1132" s="7">
        <v>7</v>
      </c>
      <c r="BT1132" s="7">
        <v>6</v>
      </c>
      <c r="BU1132" s="7">
        <v>3</v>
      </c>
      <c r="BV1132" s="7">
        <v>1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20</v>
      </c>
      <c r="CI1132" s="25">
        <v>0.95238095238095233</v>
      </c>
      <c r="CJ1132" s="74">
        <v>19</v>
      </c>
      <c r="CK1132" s="25">
        <v>0.90476190476190477</v>
      </c>
      <c r="CL1132" s="74">
        <v>10</v>
      </c>
      <c r="CM1132" s="25">
        <v>0.47619047619047616</v>
      </c>
      <c r="CN1132" s="21">
        <v>34.907142857142858</v>
      </c>
      <c r="CO1132" s="21">
        <v>41.177999999999997</v>
      </c>
      <c r="CP1132" s="21">
        <v>47.764999999999993</v>
      </c>
      <c r="CQ1132" s="8"/>
    </row>
    <row r="1133" spans="1:95" x14ac:dyDescent="0.35">
      <c r="A1133" s="134">
        <v>3</v>
      </c>
      <c r="B1133" s="184">
        <v>0.16666700000000001</v>
      </c>
      <c r="C1133" s="71">
        <v>12</v>
      </c>
      <c r="D1133" s="154">
        <v>0</v>
      </c>
      <c r="E1133" s="91">
        <v>0</v>
      </c>
      <c r="F1133" s="91">
        <v>1</v>
      </c>
      <c r="G1133" s="91">
        <v>2</v>
      </c>
      <c r="H1133" s="91">
        <v>3</v>
      </c>
      <c r="I1133" s="91">
        <v>3</v>
      </c>
      <c r="J1133" s="91">
        <v>1</v>
      </c>
      <c r="K1133" s="91">
        <v>2</v>
      </c>
      <c r="L1133" s="91">
        <v>0</v>
      </c>
      <c r="M1133" s="91">
        <v>0</v>
      </c>
      <c r="N1133" s="91">
        <v>0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11</v>
      </c>
      <c r="Y1133" s="25">
        <v>0.91666666666666663</v>
      </c>
      <c r="Z1133" s="74">
        <v>10</v>
      </c>
      <c r="AA1133" s="25">
        <v>0.83333333333333337</v>
      </c>
      <c r="AB1133" s="74">
        <v>3</v>
      </c>
      <c r="AC1133" s="25">
        <v>0.25</v>
      </c>
      <c r="AD1133" s="21">
        <v>30.183333333333334</v>
      </c>
      <c r="AE1133" s="21">
        <v>41.834999999999994</v>
      </c>
      <c r="AF1133" s="21" t="s">
        <v>126</v>
      </c>
      <c r="AG1133" s="8"/>
      <c r="AH1133" s="71">
        <v>15</v>
      </c>
      <c r="AI1133" s="154">
        <v>0</v>
      </c>
      <c r="AJ1133" s="91">
        <v>0</v>
      </c>
      <c r="AK1133" s="91">
        <v>0</v>
      </c>
      <c r="AL1133" s="91">
        <v>0</v>
      </c>
      <c r="AM1133" s="91">
        <v>4</v>
      </c>
      <c r="AN1133" s="91">
        <v>4</v>
      </c>
      <c r="AO1133" s="91">
        <v>4</v>
      </c>
      <c r="AP1133" s="91">
        <v>0</v>
      </c>
      <c r="AQ1133" s="91">
        <v>0</v>
      </c>
      <c r="AR1133" s="91">
        <v>2</v>
      </c>
      <c r="AS1133" s="91">
        <v>1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15</v>
      </c>
      <c r="BD1133" s="25">
        <v>1</v>
      </c>
      <c r="BE1133" s="74">
        <v>15</v>
      </c>
      <c r="BF1133" s="25">
        <v>1</v>
      </c>
      <c r="BG1133" s="74">
        <v>7</v>
      </c>
      <c r="BH1133" s="25">
        <v>0.46666666666666667</v>
      </c>
      <c r="BI1133" s="21">
        <v>37.242666666666665</v>
      </c>
      <c r="BJ1133" s="21">
        <v>51.027999999999999</v>
      </c>
      <c r="BK1133" s="21" t="s">
        <v>126</v>
      </c>
      <c r="BL1133" s="8"/>
      <c r="BM1133" s="71">
        <v>27</v>
      </c>
      <c r="BN1133" s="143">
        <v>0</v>
      </c>
      <c r="BO1133" s="7">
        <v>0</v>
      </c>
      <c r="BP1133" s="7">
        <v>1</v>
      </c>
      <c r="BQ1133" s="7">
        <v>2</v>
      </c>
      <c r="BR1133" s="7">
        <v>7</v>
      </c>
      <c r="BS1133" s="7">
        <v>7</v>
      </c>
      <c r="BT1133" s="7">
        <v>5</v>
      </c>
      <c r="BU1133" s="7">
        <v>2</v>
      </c>
      <c r="BV1133" s="7">
        <v>0</v>
      </c>
      <c r="BW1133" s="7">
        <v>2</v>
      </c>
      <c r="BX1133" s="7">
        <v>1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26</v>
      </c>
      <c r="CI1133" s="25">
        <v>0.96296296296296291</v>
      </c>
      <c r="CJ1133" s="74">
        <v>25</v>
      </c>
      <c r="CK1133" s="25">
        <v>0.92592592592592593</v>
      </c>
      <c r="CL1133" s="74">
        <v>10</v>
      </c>
      <c r="CM1133" s="25">
        <v>0.37037037037037035</v>
      </c>
      <c r="CN1133" s="21">
        <v>34.105185185185185</v>
      </c>
      <c r="CO1133" s="21">
        <v>44.160000000000004</v>
      </c>
      <c r="CP1133" s="21">
        <v>55.555999999999983</v>
      </c>
      <c r="CQ1133" s="8"/>
    </row>
    <row r="1134" spans="1:95" x14ac:dyDescent="0.35">
      <c r="A1134" s="134">
        <v>3</v>
      </c>
      <c r="B1134" s="184">
        <v>0.20833299999999999</v>
      </c>
      <c r="C1134" s="71">
        <v>66</v>
      </c>
      <c r="D1134" s="154">
        <v>0</v>
      </c>
      <c r="E1134" s="91">
        <v>0</v>
      </c>
      <c r="F1134" s="91">
        <v>0</v>
      </c>
      <c r="G1134" s="91">
        <v>6</v>
      </c>
      <c r="H1134" s="91">
        <v>11</v>
      </c>
      <c r="I1134" s="91">
        <v>21</v>
      </c>
      <c r="J1134" s="91">
        <v>18</v>
      </c>
      <c r="K1134" s="91">
        <v>4</v>
      </c>
      <c r="L1134" s="91">
        <v>5</v>
      </c>
      <c r="M1134" s="91">
        <v>1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66</v>
      </c>
      <c r="Y1134" s="25">
        <v>1</v>
      </c>
      <c r="Z1134" s="74">
        <v>61</v>
      </c>
      <c r="AA1134" s="25">
        <v>0.9242424242424242</v>
      </c>
      <c r="AB1134" s="74">
        <v>28</v>
      </c>
      <c r="AC1134" s="25">
        <v>0.42424242424242425</v>
      </c>
      <c r="AD1134" s="21">
        <v>33.923181818181817</v>
      </c>
      <c r="AE1134" s="21">
        <v>40.203499999999991</v>
      </c>
      <c r="AF1134" s="21">
        <v>46.609499999999997</v>
      </c>
      <c r="AG1134" s="8"/>
      <c r="AH1134" s="71">
        <v>29</v>
      </c>
      <c r="AI1134" s="154">
        <v>0</v>
      </c>
      <c r="AJ1134" s="91">
        <v>0</v>
      </c>
      <c r="AK1134" s="91">
        <v>0</v>
      </c>
      <c r="AL1134" s="91">
        <v>2</v>
      </c>
      <c r="AM1134" s="91">
        <v>7</v>
      </c>
      <c r="AN1134" s="91">
        <v>9</v>
      </c>
      <c r="AO1134" s="91">
        <v>6</v>
      </c>
      <c r="AP1134" s="91">
        <v>3</v>
      </c>
      <c r="AQ1134" s="91">
        <v>2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29</v>
      </c>
      <c r="BD1134" s="25">
        <v>1</v>
      </c>
      <c r="BE1134" s="74">
        <v>27</v>
      </c>
      <c r="BF1134" s="25">
        <v>0.93103448275862066</v>
      </c>
      <c r="BG1134" s="74">
        <v>11</v>
      </c>
      <c r="BH1134" s="25">
        <v>0.37931034482758619</v>
      </c>
      <c r="BI1134" s="21">
        <v>34.075172413793112</v>
      </c>
      <c r="BJ1134" s="21">
        <v>43.454999999999998</v>
      </c>
      <c r="BK1134" s="21">
        <v>46.215000000000003</v>
      </c>
      <c r="BL1134" s="8"/>
      <c r="BM1134" s="71">
        <v>95</v>
      </c>
      <c r="BN1134" s="143">
        <v>0</v>
      </c>
      <c r="BO1134" s="7">
        <v>0</v>
      </c>
      <c r="BP1134" s="7">
        <v>0</v>
      </c>
      <c r="BQ1134" s="7">
        <v>8</v>
      </c>
      <c r="BR1134" s="7">
        <v>18</v>
      </c>
      <c r="BS1134" s="7">
        <v>30</v>
      </c>
      <c r="BT1134" s="7">
        <v>24</v>
      </c>
      <c r="BU1134" s="7">
        <v>7</v>
      </c>
      <c r="BV1134" s="7">
        <v>7</v>
      </c>
      <c r="BW1134" s="7">
        <v>1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95</v>
      </c>
      <c r="CI1134" s="25">
        <v>1</v>
      </c>
      <c r="CJ1134" s="74">
        <v>88</v>
      </c>
      <c r="CK1134" s="25">
        <v>0.9263157894736842</v>
      </c>
      <c r="CL1134" s="74">
        <v>39</v>
      </c>
      <c r="CM1134" s="25">
        <v>0.41052631578947368</v>
      </c>
      <c r="CN1134" s="21">
        <v>33.969578947368426</v>
      </c>
      <c r="CO1134" s="21">
        <v>40.98599999999999</v>
      </c>
      <c r="CP1134" s="21">
        <v>46.415999999999997</v>
      </c>
      <c r="CQ1134" s="8"/>
    </row>
    <row r="1135" spans="1:95" x14ac:dyDescent="0.35">
      <c r="A1135" s="134">
        <v>3</v>
      </c>
      <c r="B1135" s="184">
        <v>0.25</v>
      </c>
      <c r="C1135" s="71">
        <v>251</v>
      </c>
      <c r="D1135" s="154">
        <v>0</v>
      </c>
      <c r="E1135" s="91">
        <v>0</v>
      </c>
      <c r="F1135" s="91">
        <v>7</v>
      </c>
      <c r="G1135" s="91">
        <v>30</v>
      </c>
      <c r="H1135" s="91">
        <v>81</v>
      </c>
      <c r="I1135" s="91">
        <v>92</v>
      </c>
      <c r="J1135" s="91">
        <v>31</v>
      </c>
      <c r="K1135" s="91">
        <v>5</v>
      </c>
      <c r="L1135" s="91">
        <v>1</v>
      </c>
      <c r="M1135" s="91">
        <v>4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244</v>
      </c>
      <c r="Y1135" s="25">
        <v>0.97211155378486058</v>
      </c>
      <c r="Z1135" s="74">
        <v>222</v>
      </c>
      <c r="AA1135" s="25">
        <v>0.8844621513944223</v>
      </c>
      <c r="AB1135" s="74">
        <v>41</v>
      </c>
      <c r="AC1135" s="25">
        <v>0.16334661354581673</v>
      </c>
      <c r="AD1135" s="21">
        <v>30.33274900398407</v>
      </c>
      <c r="AE1135" s="21">
        <v>35.463999999999999</v>
      </c>
      <c r="AF1135" s="21">
        <v>39.185999999999986</v>
      </c>
      <c r="AG1135" s="8"/>
      <c r="AH1135" s="71">
        <v>72</v>
      </c>
      <c r="AI1135" s="154">
        <v>1</v>
      </c>
      <c r="AJ1135" s="91">
        <v>0</v>
      </c>
      <c r="AK1135" s="91">
        <v>3</v>
      </c>
      <c r="AL1135" s="91">
        <v>14</v>
      </c>
      <c r="AM1135" s="91">
        <v>23</v>
      </c>
      <c r="AN1135" s="91">
        <v>20</v>
      </c>
      <c r="AO1135" s="91">
        <v>9</v>
      </c>
      <c r="AP1135" s="91">
        <v>1</v>
      </c>
      <c r="AQ1135" s="91">
        <v>0</v>
      </c>
      <c r="AR1135" s="91">
        <v>1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68</v>
      </c>
      <c r="BD1135" s="25">
        <v>0.94444444444444442</v>
      </c>
      <c r="BE1135" s="74">
        <v>54</v>
      </c>
      <c r="BF1135" s="25">
        <v>0.75</v>
      </c>
      <c r="BG1135" s="74">
        <v>11</v>
      </c>
      <c r="BH1135" s="25">
        <v>0.15277777777777779</v>
      </c>
      <c r="BI1135" s="21">
        <v>28.828333333333337</v>
      </c>
      <c r="BJ1135" s="21">
        <v>35.636500000000005</v>
      </c>
      <c r="BK1135" s="21">
        <v>38.004000000000005</v>
      </c>
      <c r="BL1135" s="8"/>
      <c r="BM1135" s="71">
        <v>323</v>
      </c>
      <c r="BN1135" s="143">
        <v>1</v>
      </c>
      <c r="BO1135" s="7">
        <v>0</v>
      </c>
      <c r="BP1135" s="7">
        <v>10</v>
      </c>
      <c r="BQ1135" s="7">
        <v>44</v>
      </c>
      <c r="BR1135" s="7">
        <v>104</v>
      </c>
      <c r="BS1135" s="7">
        <v>112</v>
      </c>
      <c r="BT1135" s="7">
        <v>40</v>
      </c>
      <c r="BU1135" s="7">
        <v>6</v>
      </c>
      <c r="BV1135" s="7">
        <v>1</v>
      </c>
      <c r="BW1135" s="7">
        <v>5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312</v>
      </c>
      <c r="CI1135" s="25">
        <v>0.96594427244582048</v>
      </c>
      <c r="CJ1135" s="74">
        <v>276</v>
      </c>
      <c r="CK1135" s="25">
        <v>0.85448916408668729</v>
      </c>
      <c r="CL1135" s="74">
        <v>52</v>
      </c>
      <c r="CM1135" s="25">
        <v>0.1609907120743034</v>
      </c>
      <c r="CN1135" s="21">
        <v>29.997399380804925</v>
      </c>
      <c r="CO1135" s="21">
        <v>35.488</v>
      </c>
      <c r="CP1135" s="21">
        <v>38.844000000000001</v>
      </c>
      <c r="CQ1135" s="8"/>
    </row>
    <row r="1136" spans="1:95" x14ac:dyDescent="0.35">
      <c r="A1136" s="134">
        <v>3</v>
      </c>
      <c r="B1136" s="184">
        <v>0.29166700000000001</v>
      </c>
      <c r="C1136" s="71">
        <v>597</v>
      </c>
      <c r="D1136" s="154">
        <v>61</v>
      </c>
      <c r="E1136" s="91">
        <v>33</v>
      </c>
      <c r="F1136" s="91">
        <v>44</v>
      </c>
      <c r="G1136" s="91">
        <v>169</v>
      </c>
      <c r="H1136" s="91">
        <v>195</v>
      </c>
      <c r="I1136" s="91">
        <v>85</v>
      </c>
      <c r="J1136" s="91">
        <v>7</v>
      </c>
      <c r="K1136" s="91">
        <v>2</v>
      </c>
      <c r="L1136" s="91">
        <v>1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459</v>
      </c>
      <c r="Y1136" s="25">
        <v>0.76884422110552764</v>
      </c>
      <c r="Z1136" s="74">
        <v>332</v>
      </c>
      <c r="AA1136" s="25">
        <v>0.55611390284757123</v>
      </c>
      <c r="AB1136" s="74">
        <v>10</v>
      </c>
      <c r="AC1136" s="25">
        <v>1.675041876046901E-2</v>
      </c>
      <c r="AD1136" s="21">
        <v>23.262596314907839</v>
      </c>
      <c r="AE1136" s="21">
        <v>30.126000000000001</v>
      </c>
      <c r="AF1136" s="21">
        <v>32.822000000000003</v>
      </c>
      <c r="AG1136" s="8"/>
      <c r="AH1136" s="71">
        <v>207</v>
      </c>
      <c r="AI1136" s="154">
        <v>4</v>
      </c>
      <c r="AJ1136" s="91">
        <v>4</v>
      </c>
      <c r="AK1136" s="91">
        <v>17</v>
      </c>
      <c r="AL1136" s="91">
        <v>64</v>
      </c>
      <c r="AM1136" s="91">
        <v>80</v>
      </c>
      <c r="AN1136" s="91">
        <v>24</v>
      </c>
      <c r="AO1136" s="91">
        <v>9</v>
      </c>
      <c r="AP1136" s="91">
        <v>3</v>
      </c>
      <c r="AQ1136" s="91">
        <v>2</v>
      </c>
      <c r="AR1136" s="91">
        <v>0</v>
      </c>
      <c r="AS1136" s="91">
        <v>0</v>
      </c>
      <c r="AT1136" s="91">
        <v>0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182</v>
      </c>
      <c r="BD1136" s="25">
        <v>0.87922705314009664</v>
      </c>
      <c r="BE1136" s="74">
        <v>128</v>
      </c>
      <c r="BF1136" s="25">
        <v>0.61835748792270528</v>
      </c>
      <c r="BG1136" s="74">
        <v>14</v>
      </c>
      <c r="BH1136" s="25">
        <v>6.7632850241545889E-2</v>
      </c>
      <c r="BI1136" s="21">
        <v>25.874879227053146</v>
      </c>
      <c r="BJ1136" s="21">
        <v>31.208000000000002</v>
      </c>
      <c r="BK1136" s="21">
        <v>37.393999999999991</v>
      </c>
      <c r="BL1136" s="8"/>
      <c r="BM1136" s="71">
        <v>804</v>
      </c>
      <c r="BN1136" s="143">
        <v>65</v>
      </c>
      <c r="BO1136" s="7">
        <v>37</v>
      </c>
      <c r="BP1136" s="7">
        <v>61</v>
      </c>
      <c r="BQ1136" s="7">
        <v>233</v>
      </c>
      <c r="BR1136" s="7">
        <v>275</v>
      </c>
      <c r="BS1136" s="7">
        <v>109</v>
      </c>
      <c r="BT1136" s="7">
        <v>16</v>
      </c>
      <c r="BU1136" s="7">
        <v>5</v>
      </c>
      <c r="BV1136" s="7">
        <v>3</v>
      </c>
      <c r="BW1136" s="7">
        <v>0</v>
      </c>
      <c r="BX1136" s="7">
        <v>0</v>
      </c>
      <c r="BY1136" s="7">
        <v>0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641</v>
      </c>
      <c r="CI1136" s="25">
        <v>0.79726368159203975</v>
      </c>
      <c r="CJ1136" s="74">
        <v>460</v>
      </c>
      <c r="CK1136" s="25">
        <v>0.57213930348258701</v>
      </c>
      <c r="CL1136" s="74">
        <v>24</v>
      </c>
      <c r="CM1136" s="25">
        <v>2.9850746268656716E-2</v>
      </c>
      <c r="CN1136" s="21">
        <v>23.935161691542302</v>
      </c>
      <c r="CO1136" s="21">
        <v>30.252500000000001</v>
      </c>
      <c r="CP1136" s="21">
        <v>33.5075</v>
      </c>
      <c r="CQ1136" s="8"/>
    </row>
    <row r="1137" spans="1:95" x14ac:dyDescent="0.35">
      <c r="A1137" s="134">
        <v>3</v>
      </c>
      <c r="B1137" s="184">
        <v>0.33333299999999999</v>
      </c>
      <c r="C1137" s="71">
        <v>350</v>
      </c>
      <c r="D1137" s="154">
        <v>144</v>
      </c>
      <c r="E1137" s="91">
        <v>45</v>
      </c>
      <c r="F1137" s="91">
        <v>52</v>
      </c>
      <c r="G1137" s="91">
        <v>67</v>
      </c>
      <c r="H1137" s="91">
        <v>31</v>
      </c>
      <c r="I1137" s="91">
        <v>9</v>
      </c>
      <c r="J1137" s="91">
        <v>2</v>
      </c>
      <c r="K1137" s="91">
        <v>0</v>
      </c>
      <c r="L1137" s="91">
        <v>0</v>
      </c>
      <c r="M1137" s="91">
        <v>0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0</v>
      </c>
      <c r="X1137" s="74">
        <v>109</v>
      </c>
      <c r="Y1137" s="25">
        <v>0.31142857142857144</v>
      </c>
      <c r="Z1137" s="74">
        <v>56</v>
      </c>
      <c r="AA1137" s="25">
        <v>0.16</v>
      </c>
      <c r="AB1137" s="74">
        <v>2</v>
      </c>
      <c r="AC1137" s="25">
        <v>5.7142857142857143E-3</v>
      </c>
      <c r="AD1137" s="21">
        <v>14.592399999999985</v>
      </c>
      <c r="AE1137" s="21">
        <v>24.234499999999997</v>
      </c>
      <c r="AF1137" s="21">
        <v>28.247499999999999</v>
      </c>
      <c r="AG1137" s="8"/>
      <c r="AH1137" s="71">
        <v>368</v>
      </c>
      <c r="AI1137" s="154">
        <v>8</v>
      </c>
      <c r="AJ1137" s="91">
        <v>6</v>
      </c>
      <c r="AK1137" s="91">
        <v>66</v>
      </c>
      <c r="AL1137" s="91">
        <v>151</v>
      </c>
      <c r="AM1137" s="91">
        <v>98</v>
      </c>
      <c r="AN1137" s="91">
        <v>34</v>
      </c>
      <c r="AO1137" s="91">
        <v>4</v>
      </c>
      <c r="AP1137" s="91">
        <v>1</v>
      </c>
      <c r="AQ1137" s="91">
        <v>0</v>
      </c>
      <c r="AR1137" s="91">
        <v>0</v>
      </c>
      <c r="AS1137" s="91">
        <v>0</v>
      </c>
      <c r="AT1137" s="91">
        <v>0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0</v>
      </c>
      <c r="BC1137" s="74">
        <v>288</v>
      </c>
      <c r="BD1137" s="25">
        <v>0.78260869565217395</v>
      </c>
      <c r="BE1137" s="74">
        <v>166</v>
      </c>
      <c r="BF1137" s="25">
        <v>0.45108695652173914</v>
      </c>
      <c r="BG1137" s="74">
        <v>5</v>
      </c>
      <c r="BH1137" s="25">
        <v>1.358695652173913E-2</v>
      </c>
      <c r="BI1137" s="21">
        <v>23.494048913043493</v>
      </c>
      <c r="BJ1137" s="21">
        <v>28.362499999999997</v>
      </c>
      <c r="BK1137" s="21">
        <v>32.013500000000001</v>
      </c>
      <c r="BL1137" s="8"/>
      <c r="BM1137" s="71">
        <v>718</v>
      </c>
      <c r="BN1137" s="143">
        <v>152</v>
      </c>
      <c r="BO1137" s="7">
        <v>51</v>
      </c>
      <c r="BP1137" s="7">
        <v>118</v>
      </c>
      <c r="BQ1137" s="7">
        <v>218</v>
      </c>
      <c r="BR1137" s="7">
        <v>129</v>
      </c>
      <c r="BS1137" s="7">
        <v>43</v>
      </c>
      <c r="BT1137" s="7">
        <v>6</v>
      </c>
      <c r="BU1137" s="7">
        <v>1</v>
      </c>
      <c r="BV1137" s="7">
        <v>0</v>
      </c>
      <c r="BW1137" s="7">
        <v>0</v>
      </c>
      <c r="BX1137" s="7">
        <v>0</v>
      </c>
      <c r="BY1137" s="7">
        <v>0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0</v>
      </c>
      <c r="CH1137" s="74">
        <v>397</v>
      </c>
      <c r="CI1137" s="25">
        <v>0.55292479108635095</v>
      </c>
      <c r="CJ1137" s="74">
        <v>222</v>
      </c>
      <c r="CK1137" s="25">
        <v>0.30919220055710306</v>
      </c>
      <c r="CL1137" s="74">
        <v>7</v>
      </c>
      <c r="CM1137" s="25">
        <v>9.7493036211699167E-3</v>
      </c>
      <c r="CN1137" s="21">
        <v>19.1548050139276</v>
      </c>
      <c r="CO1137" s="21">
        <v>27.27</v>
      </c>
      <c r="CP1137" s="21">
        <v>30.805499999999995</v>
      </c>
      <c r="CQ1137" s="8"/>
    </row>
    <row r="1138" spans="1:95" x14ac:dyDescent="0.35">
      <c r="A1138" s="134">
        <v>3</v>
      </c>
      <c r="B1138" s="184">
        <v>0.375</v>
      </c>
      <c r="C1138" s="71">
        <v>502</v>
      </c>
      <c r="D1138" s="154">
        <v>4</v>
      </c>
      <c r="E1138" s="91">
        <v>3</v>
      </c>
      <c r="F1138" s="91">
        <v>22</v>
      </c>
      <c r="G1138" s="91">
        <v>151</v>
      </c>
      <c r="H1138" s="91">
        <v>235</v>
      </c>
      <c r="I1138" s="91">
        <v>69</v>
      </c>
      <c r="J1138" s="91">
        <v>16</v>
      </c>
      <c r="K1138" s="91">
        <v>2</v>
      </c>
      <c r="L1138" s="91">
        <v>0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473</v>
      </c>
      <c r="Y1138" s="25">
        <v>0.94223107569721121</v>
      </c>
      <c r="Z1138" s="74">
        <v>366</v>
      </c>
      <c r="AA1138" s="25">
        <v>0.72908366533864544</v>
      </c>
      <c r="AB1138" s="74">
        <v>18</v>
      </c>
      <c r="AC1138" s="25">
        <v>3.5856573705179286E-2</v>
      </c>
      <c r="AD1138" s="21">
        <v>26.373705179282855</v>
      </c>
      <c r="AE1138" s="21">
        <v>30.735499999999998</v>
      </c>
      <c r="AF1138" s="21">
        <v>34.160499999999992</v>
      </c>
      <c r="AG1138" s="8"/>
      <c r="AH1138" s="71">
        <v>261</v>
      </c>
      <c r="AI1138" s="154">
        <v>2</v>
      </c>
      <c r="AJ1138" s="91">
        <v>6</v>
      </c>
      <c r="AK1138" s="91">
        <v>36</v>
      </c>
      <c r="AL1138" s="91">
        <v>86</v>
      </c>
      <c r="AM1138" s="91">
        <v>92</v>
      </c>
      <c r="AN1138" s="91">
        <v>28</v>
      </c>
      <c r="AO1138" s="91">
        <v>6</v>
      </c>
      <c r="AP1138" s="91">
        <v>5</v>
      </c>
      <c r="AQ1138" s="91">
        <v>0</v>
      </c>
      <c r="AR1138" s="91">
        <v>0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217</v>
      </c>
      <c r="BD1138" s="25">
        <v>0.83141762452107282</v>
      </c>
      <c r="BE1138" s="74">
        <v>148</v>
      </c>
      <c r="BF1138" s="25">
        <v>0.56704980842911878</v>
      </c>
      <c r="BG1138" s="74">
        <v>11</v>
      </c>
      <c r="BH1138" s="25">
        <v>4.2145593869731802E-2</v>
      </c>
      <c r="BI1138" s="21">
        <v>25.014099616858239</v>
      </c>
      <c r="BJ1138" s="21">
        <v>30.021999999999998</v>
      </c>
      <c r="BK1138" s="21">
        <v>33.944999999999993</v>
      </c>
      <c r="BL1138" s="8"/>
      <c r="BM1138" s="71">
        <v>763</v>
      </c>
      <c r="BN1138" s="143">
        <v>6</v>
      </c>
      <c r="BO1138" s="7">
        <v>9</v>
      </c>
      <c r="BP1138" s="7">
        <v>58</v>
      </c>
      <c r="BQ1138" s="7">
        <v>237</v>
      </c>
      <c r="BR1138" s="7">
        <v>327</v>
      </c>
      <c r="BS1138" s="7">
        <v>97</v>
      </c>
      <c r="BT1138" s="7">
        <v>22</v>
      </c>
      <c r="BU1138" s="7">
        <v>7</v>
      </c>
      <c r="BV1138" s="7">
        <v>0</v>
      </c>
      <c r="BW1138" s="7">
        <v>0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690</v>
      </c>
      <c r="CI1138" s="25">
        <v>0.90432503276539977</v>
      </c>
      <c r="CJ1138" s="74">
        <v>514</v>
      </c>
      <c r="CK1138" s="25">
        <v>0.6736566186107471</v>
      </c>
      <c r="CL1138" s="74">
        <v>29</v>
      </c>
      <c r="CM1138" s="25">
        <v>3.8007863695937089E-2</v>
      </c>
      <c r="CN1138" s="21">
        <v>25.908623853210997</v>
      </c>
      <c r="CO1138" s="21">
        <v>30.457999999999998</v>
      </c>
      <c r="CP1138" s="21">
        <v>34.037999999999997</v>
      </c>
      <c r="CQ1138" s="8"/>
    </row>
    <row r="1139" spans="1:95" x14ac:dyDescent="0.35">
      <c r="A1139" s="134">
        <v>3</v>
      </c>
      <c r="B1139" s="184">
        <v>0.41666700000000001</v>
      </c>
      <c r="C1139" s="71">
        <v>423</v>
      </c>
      <c r="D1139" s="154">
        <v>0</v>
      </c>
      <c r="E1139" s="91">
        <v>6</v>
      </c>
      <c r="F1139" s="91">
        <v>46</v>
      </c>
      <c r="G1139" s="91">
        <v>106</v>
      </c>
      <c r="H1139" s="91">
        <v>150</v>
      </c>
      <c r="I1139" s="91">
        <v>84</v>
      </c>
      <c r="J1139" s="91">
        <v>25</v>
      </c>
      <c r="K1139" s="91">
        <v>3</v>
      </c>
      <c r="L1139" s="91">
        <v>3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371</v>
      </c>
      <c r="Y1139" s="25">
        <v>0.87706855791962179</v>
      </c>
      <c r="Z1139" s="74">
        <v>302</v>
      </c>
      <c r="AA1139" s="25">
        <v>0.71394799054373526</v>
      </c>
      <c r="AB1139" s="74">
        <v>31</v>
      </c>
      <c r="AC1139" s="25">
        <v>7.328605200945626E-2</v>
      </c>
      <c r="AD1139" s="21">
        <v>26.912340425531905</v>
      </c>
      <c r="AE1139" s="21">
        <v>32.554000000000002</v>
      </c>
      <c r="AF1139" s="21">
        <v>36.04</v>
      </c>
      <c r="AG1139" s="8"/>
      <c r="AH1139" s="71">
        <v>244</v>
      </c>
      <c r="AI1139" s="154">
        <v>0</v>
      </c>
      <c r="AJ1139" s="91">
        <v>4</v>
      </c>
      <c r="AK1139" s="91">
        <v>27</v>
      </c>
      <c r="AL1139" s="91">
        <v>84</v>
      </c>
      <c r="AM1139" s="91">
        <v>78</v>
      </c>
      <c r="AN1139" s="91">
        <v>35</v>
      </c>
      <c r="AO1139" s="91">
        <v>11</v>
      </c>
      <c r="AP1139" s="91">
        <v>5</v>
      </c>
      <c r="AQ1139" s="91">
        <v>0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213</v>
      </c>
      <c r="BD1139" s="25">
        <v>0.87295081967213117</v>
      </c>
      <c r="BE1139" s="74">
        <v>148</v>
      </c>
      <c r="BF1139" s="25">
        <v>0.60655737704918034</v>
      </c>
      <c r="BG1139" s="74">
        <v>16</v>
      </c>
      <c r="BH1139" s="25">
        <v>6.5573770491803282E-2</v>
      </c>
      <c r="BI1139" s="21">
        <v>26.026229508196721</v>
      </c>
      <c r="BJ1139" s="21">
        <v>31.5</v>
      </c>
      <c r="BK1139" s="21">
        <v>36.32</v>
      </c>
      <c r="BL1139" s="8"/>
      <c r="BM1139" s="71">
        <v>667</v>
      </c>
      <c r="BN1139" s="143">
        <v>0</v>
      </c>
      <c r="BO1139" s="7">
        <v>10</v>
      </c>
      <c r="BP1139" s="7">
        <v>73</v>
      </c>
      <c r="BQ1139" s="7">
        <v>190</v>
      </c>
      <c r="BR1139" s="7">
        <v>228</v>
      </c>
      <c r="BS1139" s="7">
        <v>119</v>
      </c>
      <c r="BT1139" s="7">
        <v>36</v>
      </c>
      <c r="BU1139" s="7">
        <v>8</v>
      </c>
      <c r="BV1139" s="7">
        <v>3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584</v>
      </c>
      <c r="CI1139" s="25">
        <v>0.87556221889055474</v>
      </c>
      <c r="CJ1139" s="74">
        <v>450</v>
      </c>
      <c r="CK1139" s="25">
        <v>0.67466266866566715</v>
      </c>
      <c r="CL1139" s="74">
        <v>47</v>
      </c>
      <c r="CM1139" s="25">
        <v>7.0464767616191901E-2</v>
      </c>
      <c r="CN1139" s="21">
        <v>26.588185907046483</v>
      </c>
      <c r="CO1139" s="21">
        <v>32.332000000000001</v>
      </c>
      <c r="CP1139" s="21">
        <v>36.04</v>
      </c>
      <c r="CQ1139" s="8"/>
    </row>
    <row r="1140" spans="1:95" x14ac:dyDescent="0.35">
      <c r="A1140" s="134">
        <v>3</v>
      </c>
      <c r="B1140" s="184">
        <v>0.45833299999999999</v>
      </c>
      <c r="C1140" s="71">
        <v>384</v>
      </c>
      <c r="D1140" s="154">
        <v>0</v>
      </c>
      <c r="E1140" s="91">
        <v>0</v>
      </c>
      <c r="F1140" s="91">
        <v>16</v>
      </c>
      <c r="G1140" s="91">
        <v>87</v>
      </c>
      <c r="H1140" s="91">
        <v>132</v>
      </c>
      <c r="I1140" s="91">
        <v>107</v>
      </c>
      <c r="J1140" s="91">
        <v>36</v>
      </c>
      <c r="K1140" s="91">
        <v>4</v>
      </c>
      <c r="L1140" s="91">
        <v>2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368</v>
      </c>
      <c r="Y1140" s="25">
        <v>0.95833333333333337</v>
      </c>
      <c r="Z1140" s="74">
        <v>304</v>
      </c>
      <c r="AA1140" s="25">
        <v>0.79166666666666663</v>
      </c>
      <c r="AB1140" s="74">
        <v>42</v>
      </c>
      <c r="AC1140" s="25">
        <v>0.109375</v>
      </c>
      <c r="AD1140" s="21">
        <v>28.498255208333347</v>
      </c>
      <c r="AE1140" s="21">
        <v>33.642499999999998</v>
      </c>
      <c r="AF1140" s="21">
        <v>37.199999999999996</v>
      </c>
      <c r="AG1140" s="8"/>
      <c r="AH1140" s="71">
        <v>276</v>
      </c>
      <c r="AI1140" s="154">
        <v>1</v>
      </c>
      <c r="AJ1140" s="91">
        <v>6</v>
      </c>
      <c r="AK1140" s="91">
        <v>25</v>
      </c>
      <c r="AL1140" s="91">
        <v>84</v>
      </c>
      <c r="AM1140" s="91">
        <v>96</v>
      </c>
      <c r="AN1140" s="91">
        <v>49</v>
      </c>
      <c r="AO1140" s="91">
        <v>12</v>
      </c>
      <c r="AP1140" s="91">
        <v>3</v>
      </c>
      <c r="AQ1140" s="91">
        <v>0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244</v>
      </c>
      <c r="BD1140" s="25">
        <v>0.88405797101449279</v>
      </c>
      <c r="BE1140" s="74">
        <v>179</v>
      </c>
      <c r="BF1140" s="25">
        <v>0.64855072463768115</v>
      </c>
      <c r="BG1140" s="74">
        <v>15</v>
      </c>
      <c r="BH1140" s="25">
        <v>5.434782608695652E-2</v>
      </c>
      <c r="BI1140" s="21">
        <v>26.118079710144936</v>
      </c>
      <c r="BJ1140" s="21">
        <v>31.778000000000002</v>
      </c>
      <c r="BK1140" s="21">
        <v>35.366499999999988</v>
      </c>
      <c r="BL1140" s="8"/>
      <c r="BM1140" s="71">
        <v>660</v>
      </c>
      <c r="BN1140" s="143">
        <v>1</v>
      </c>
      <c r="BO1140" s="7">
        <v>6</v>
      </c>
      <c r="BP1140" s="7">
        <v>41</v>
      </c>
      <c r="BQ1140" s="7">
        <v>171</v>
      </c>
      <c r="BR1140" s="7">
        <v>228</v>
      </c>
      <c r="BS1140" s="7">
        <v>156</v>
      </c>
      <c r="BT1140" s="7">
        <v>48</v>
      </c>
      <c r="BU1140" s="7">
        <v>7</v>
      </c>
      <c r="BV1140" s="7">
        <v>2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612</v>
      </c>
      <c r="CI1140" s="25">
        <v>0.92727272727272725</v>
      </c>
      <c r="CJ1140" s="74">
        <v>483</v>
      </c>
      <c r="CK1140" s="25">
        <v>0.73181818181818181</v>
      </c>
      <c r="CL1140" s="74">
        <v>57</v>
      </c>
      <c r="CM1140" s="25">
        <v>8.6363636363636365E-2</v>
      </c>
      <c r="CN1140" s="21">
        <v>27.502909090909061</v>
      </c>
      <c r="CO1140" s="21">
        <v>32.796999999999997</v>
      </c>
      <c r="CP1140" s="21">
        <v>36.777499999999996</v>
      </c>
      <c r="CQ1140" s="8"/>
    </row>
    <row r="1141" spans="1:95" x14ac:dyDescent="0.35">
      <c r="A1141" s="134">
        <v>3</v>
      </c>
      <c r="B1141" s="184">
        <v>0.5</v>
      </c>
      <c r="C1141" s="71">
        <v>439</v>
      </c>
      <c r="D1141" s="154">
        <v>0</v>
      </c>
      <c r="E1141" s="91">
        <v>0</v>
      </c>
      <c r="F1141" s="91">
        <v>30</v>
      </c>
      <c r="G1141" s="91">
        <v>166</v>
      </c>
      <c r="H1141" s="91">
        <v>154</v>
      </c>
      <c r="I1141" s="91">
        <v>74</v>
      </c>
      <c r="J1141" s="91">
        <v>14</v>
      </c>
      <c r="K1141" s="91">
        <v>1</v>
      </c>
      <c r="L1141" s="91">
        <v>0</v>
      </c>
      <c r="M1141" s="91">
        <v>0</v>
      </c>
      <c r="N1141" s="91">
        <v>0</v>
      </c>
      <c r="O1141" s="91">
        <v>0</v>
      </c>
      <c r="P1141" s="91">
        <v>0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409</v>
      </c>
      <c r="Y1141" s="25">
        <v>0.93166287015945326</v>
      </c>
      <c r="Z1141" s="74">
        <v>285</v>
      </c>
      <c r="AA1141" s="25">
        <v>0.64920273348519364</v>
      </c>
      <c r="AB1141" s="74">
        <v>15</v>
      </c>
      <c r="AC1141" s="25">
        <v>3.4168564920273349E-2</v>
      </c>
      <c r="AD1141" s="21">
        <v>26.115193621867881</v>
      </c>
      <c r="AE1141" s="21">
        <v>31.14</v>
      </c>
      <c r="AF1141" s="21">
        <v>33.94</v>
      </c>
      <c r="AG1141" s="8"/>
      <c r="AH1141" s="71">
        <v>336</v>
      </c>
      <c r="AI1141" s="154">
        <v>2</v>
      </c>
      <c r="AJ1141" s="91">
        <v>6</v>
      </c>
      <c r="AK1141" s="91">
        <v>38</v>
      </c>
      <c r="AL1141" s="91">
        <v>126</v>
      </c>
      <c r="AM1141" s="91">
        <v>127</v>
      </c>
      <c r="AN1141" s="91">
        <v>28</v>
      </c>
      <c r="AO1141" s="91">
        <v>7</v>
      </c>
      <c r="AP1141" s="91">
        <v>2</v>
      </c>
      <c r="AQ1141" s="91">
        <v>0</v>
      </c>
      <c r="AR1141" s="91">
        <v>0</v>
      </c>
      <c r="AS1141" s="91">
        <v>0</v>
      </c>
      <c r="AT1141" s="91">
        <v>0</v>
      </c>
      <c r="AU1141" s="91">
        <v>0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290</v>
      </c>
      <c r="BD1141" s="25">
        <v>0.86309523809523814</v>
      </c>
      <c r="BE1141" s="74">
        <v>185</v>
      </c>
      <c r="BF1141" s="25">
        <v>0.55059523809523814</v>
      </c>
      <c r="BG1141" s="74">
        <v>9</v>
      </c>
      <c r="BH1141" s="25">
        <v>2.6785714285714284E-2</v>
      </c>
      <c r="BI1141" s="21">
        <v>24.588928571428568</v>
      </c>
      <c r="BJ1141" s="21">
        <v>28.684499999999996</v>
      </c>
      <c r="BK1141" s="21">
        <v>33.003500000000003</v>
      </c>
      <c r="BL1141" s="8"/>
      <c r="BM1141" s="71">
        <v>775</v>
      </c>
      <c r="BN1141" s="143">
        <v>2</v>
      </c>
      <c r="BO1141" s="7">
        <v>6</v>
      </c>
      <c r="BP1141" s="7">
        <v>68</v>
      </c>
      <c r="BQ1141" s="7">
        <v>292</v>
      </c>
      <c r="BR1141" s="7">
        <v>281</v>
      </c>
      <c r="BS1141" s="7">
        <v>102</v>
      </c>
      <c r="BT1141" s="7">
        <v>21</v>
      </c>
      <c r="BU1141" s="7">
        <v>3</v>
      </c>
      <c r="BV1141" s="7">
        <v>0</v>
      </c>
      <c r="BW1141" s="7">
        <v>0</v>
      </c>
      <c r="BX1141" s="7">
        <v>0</v>
      </c>
      <c r="BY1141" s="7">
        <v>0</v>
      </c>
      <c r="BZ1141" s="7">
        <v>0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699</v>
      </c>
      <c r="CI1141" s="25">
        <v>0.90193548387096778</v>
      </c>
      <c r="CJ1141" s="74">
        <v>470</v>
      </c>
      <c r="CK1141" s="25">
        <v>0.6064516129032258</v>
      </c>
      <c r="CL1141" s="74">
        <v>24</v>
      </c>
      <c r="CM1141" s="25">
        <v>3.0967741935483871E-2</v>
      </c>
      <c r="CN1141" s="21">
        <v>25.453483870967734</v>
      </c>
      <c r="CO1141" s="21">
        <v>30.245999999999999</v>
      </c>
      <c r="CP1141" s="21">
        <v>33.471999999999987</v>
      </c>
      <c r="CQ1141" s="8"/>
    </row>
    <row r="1142" spans="1:95" x14ac:dyDescent="0.35">
      <c r="A1142" s="134">
        <v>3</v>
      </c>
      <c r="B1142" s="184">
        <v>0.54166700000000001</v>
      </c>
      <c r="C1142" s="71">
        <v>424</v>
      </c>
      <c r="D1142" s="154">
        <v>0</v>
      </c>
      <c r="E1142" s="91">
        <v>1</v>
      </c>
      <c r="F1142" s="91">
        <v>30</v>
      </c>
      <c r="G1142" s="91">
        <v>101</v>
      </c>
      <c r="H1142" s="91">
        <v>157</v>
      </c>
      <c r="I1142" s="91">
        <v>114</v>
      </c>
      <c r="J1142" s="91">
        <v>17</v>
      </c>
      <c r="K1142" s="91">
        <v>3</v>
      </c>
      <c r="L1142" s="91">
        <v>0</v>
      </c>
      <c r="M1142" s="91">
        <v>0</v>
      </c>
      <c r="N1142" s="91">
        <v>0</v>
      </c>
      <c r="O1142" s="91">
        <v>1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393</v>
      </c>
      <c r="Y1142" s="25">
        <v>0.92688679245283023</v>
      </c>
      <c r="Z1142" s="74">
        <v>317</v>
      </c>
      <c r="AA1142" s="25">
        <v>0.74764150943396224</v>
      </c>
      <c r="AB1142" s="74">
        <v>21</v>
      </c>
      <c r="AC1142" s="25">
        <v>4.9528301886792456E-2</v>
      </c>
      <c r="AD1142" s="21">
        <v>27.416438679245282</v>
      </c>
      <c r="AE1142" s="21">
        <v>32.1875</v>
      </c>
      <c r="AF1142" s="21">
        <v>35.004999999999995</v>
      </c>
      <c r="AG1142" s="8"/>
      <c r="AH1142" s="71">
        <v>377</v>
      </c>
      <c r="AI1142" s="154">
        <v>10</v>
      </c>
      <c r="AJ1142" s="91">
        <v>14</v>
      </c>
      <c r="AK1142" s="91">
        <v>18</v>
      </c>
      <c r="AL1142" s="91">
        <v>148</v>
      </c>
      <c r="AM1142" s="91">
        <v>125</v>
      </c>
      <c r="AN1142" s="91">
        <v>36</v>
      </c>
      <c r="AO1142" s="91">
        <v>17</v>
      </c>
      <c r="AP1142" s="91">
        <v>5</v>
      </c>
      <c r="AQ1142" s="91">
        <v>4</v>
      </c>
      <c r="AR1142" s="91">
        <v>0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335</v>
      </c>
      <c r="BD1142" s="25">
        <v>0.8885941644562334</v>
      </c>
      <c r="BE1142" s="74">
        <v>215</v>
      </c>
      <c r="BF1142" s="25">
        <v>0.57029177718832891</v>
      </c>
      <c r="BG1142" s="74">
        <v>26</v>
      </c>
      <c r="BH1142" s="25">
        <v>6.8965517241379309E-2</v>
      </c>
      <c r="BI1142" s="21">
        <v>25.227214854111406</v>
      </c>
      <c r="BJ1142" s="21">
        <v>30.542000000000002</v>
      </c>
      <c r="BK1142" s="21">
        <v>35.810999999999986</v>
      </c>
      <c r="BL1142" s="8"/>
      <c r="BM1142" s="71">
        <v>801</v>
      </c>
      <c r="BN1142" s="143">
        <v>10</v>
      </c>
      <c r="BO1142" s="7">
        <v>15</v>
      </c>
      <c r="BP1142" s="7">
        <v>48</v>
      </c>
      <c r="BQ1142" s="7">
        <v>249</v>
      </c>
      <c r="BR1142" s="7">
        <v>282</v>
      </c>
      <c r="BS1142" s="7">
        <v>150</v>
      </c>
      <c r="BT1142" s="7">
        <v>34</v>
      </c>
      <c r="BU1142" s="7">
        <v>8</v>
      </c>
      <c r="BV1142" s="7">
        <v>4</v>
      </c>
      <c r="BW1142" s="7">
        <v>0</v>
      </c>
      <c r="BX1142" s="7">
        <v>0</v>
      </c>
      <c r="BY1142" s="7">
        <v>1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728</v>
      </c>
      <c r="CI1142" s="25">
        <v>0.90886392009987516</v>
      </c>
      <c r="CJ1142" s="74">
        <v>532</v>
      </c>
      <c r="CK1142" s="25">
        <v>0.66416978776529334</v>
      </c>
      <c r="CL1142" s="74">
        <v>47</v>
      </c>
      <c r="CM1142" s="25">
        <v>5.8676654182272157E-2</v>
      </c>
      <c r="CN1142" s="21">
        <v>26.386054931335842</v>
      </c>
      <c r="CO1142" s="21">
        <v>31.851999999999997</v>
      </c>
      <c r="CP1142" s="21">
        <v>35.571999999999996</v>
      </c>
      <c r="CQ1142" s="8"/>
    </row>
    <row r="1143" spans="1:95" x14ac:dyDescent="0.35">
      <c r="A1143" s="134">
        <v>3</v>
      </c>
      <c r="B1143" s="184">
        <v>0.58333299999999999</v>
      </c>
      <c r="C1143" s="71">
        <v>439</v>
      </c>
      <c r="D1143" s="154">
        <v>0</v>
      </c>
      <c r="E1143" s="91">
        <v>1</v>
      </c>
      <c r="F1143" s="91">
        <v>13</v>
      </c>
      <c r="G1143" s="91">
        <v>123</v>
      </c>
      <c r="H1143" s="91">
        <v>192</v>
      </c>
      <c r="I1143" s="91">
        <v>94</v>
      </c>
      <c r="J1143" s="91">
        <v>13</v>
      </c>
      <c r="K1143" s="91">
        <v>1</v>
      </c>
      <c r="L1143" s="91">
        <v>2</v>
      </c>
      <c r="M1143" s="91">
        <v>0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425</v>
      </c>
      <c r="Y1143" s="25">
        <v>0.96810933940774491</v>
      </c>
      <c r="Z1143" s="74">
        <v>335</v>
      </c>
      <c r="AA1143" s="25">
        <v>0.7630979498861048</v>
      </c>
      <c r="AB1143" s="74">
        <v>16</v>
      </c>
      <c r="AC1143" s="25">
        <v>3.644646924829157E-2</v>
      </c>
      <c r="AD1143" s="21">
        <v>27.125968109339397</v>
      </c>
      <c r="AE1143" s="21">
        <v>31.55</v>
      </c>
      <c r="AF1143" s="21">
        <v>34.24</v>
      </c>
      <c r="AG1143" s="8"/>
      <c r="AH1143" s="71">
        <v>490</v>
      </c>
      <c r="AI1143" s="154">
        <v>3</v>
      </c>
      <c r="AJ1143" s="91">
        <v>4</v>
      </c>
      <c r="AK1143" s="91">
        <v>62</v>
      </c>
      <c r="AL1143" s="91">
        <v>212</v>
      </c>
      <c r="AM1143" s="91">
        <v>151</v>
      </c>
      <c r="AN1143" s="91">
        <v>43</v>
      </c>
      <c r="AO1143" s="91">
        <v>14</v>
      </c>
      <c r="AP1143" s="91">
        <v>1</v>
      </c>
      <c r="AQ1143" s="91">
        <v>0</v>
      </c>
      <c r="AR1143" s="91">
        <v>0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0</v>
      </c>
      <c r="BC1143" s="74">
        <v>421</v>
      </c>
      <c r="BD1143" s="25">
        <v>0.85918367346938773</v>
      </c>
      <c r="BE1143" s="74">
        <v>241</v>
      </c>
      <c r="BF1143" s="25">
        <v>0.49183673469387756</v>
      </c>
      <c r="BG1143" s="74">
        <v>15</v>
      </c>
      <c r="BH1143" s="25">
        <v>3.0612244897959183E-2</v>
      </c>
      <c r="BI1143" s="21">
        <v>24.452102040816328</v>
      </c>
      <c r="BJ1143" s="21">
        <v>29.430499999999999</v>
      </c>
      <c r="BK1143" s="21">
        <v>33.552</v>
      </c>
      <c r="BL1143" s="8"/>
      <c r="BM1143" s="71">
        <v>929</v>
      </c>
      <c r="BN1143" s="143">
        <v>3</v>
      </c>
      <c r="BO1143" s="7">
        <v>5</v>
      </c>
      <c r="BP1143" s="7">
        <v>75</v>
      </c>
      <c r="BQ1143" s="7">
        <v>335</v>
      </c>
      <c r="BR1143" s="7">
        <v>343</v>
      </c>
      <c r="BS1143" s="7">
        <v>137</v>
      </c>
      <c r="BT1143" s="7">
        <v>27</v>
      </c>
      <c r="BU1143" s="7">
        <v>2</v>
      </c>
      <c r="BV1143" s="7">
        <v>2</v>
      </c>
      <c r="BW1143" s="7">
        <v>0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0</v>
      </c>
      <c r="CH1143" s="74">
        <v>846</v>
      </c>
      <c r="CI1143" s="25">
        <v>0.91065662002152847</v>
      </c>
      <c r="CJ1143" s="74">
        <v>576</v>
      </c>
      <c r="CK1143" s="25">
        <v>0.62002152852529602</v>
      </c>
      <c r="CL1143" s="74">
        <v>31</v>
      </c>
      <c r="CM1143" s="25">
        <v>3.3369214208826693E-2</v>
      </c>
      <c r="CN1143" s="21">
        <v>25.715640473627552</v>
      </c>
      <c r="CO1143" s="21">
        <v>30.625</v>
      </c>
      <c r="CP1143" s="21">
        <v>33.92</v>
      </c>
      <c r="CQ1143" s="8"/>
    </row>
    <row r="1144" spans="1:95" x14ac:dyDescent="0.35">
      <c r="A1144" s="134">
        <v>3</v>
      </c>
      <c r="B1144" s="184">
        <v>0.625</v>
      </c>
      <c r="C1144" s="71">
        <v>538</v>
      </c>
      <c r="D1144" s="154">
        <v>0</v>
      </c>
      <c r="E1144" s="91">
        <v>1</v>
      </c>
      <c r="F1144" s="91">
        <v>44</v>
      </c>
      <c r="G1144" s="91">
        <v>227</v>
      </c>
      <c r="H1144" s="91">
        <v>195</v>
      </c>
      <c r="I1144" s="91">
        <v>62</v>
      </c>
      <c r="J1144" s="91">
        <v>9</v>
      </c>
      <c r="K1144" s="91">
        <v>0</v>
      </c>
      <c r="L1144" s="91">
        <v>0</v>
      </c>
      <c r="M1144" s="91">
        <v>0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493</v>
      </c>
      <c r="Y1144" s="25">
        <v>0.91635687732342008</v>
      </c>
      <c r="Z1144" s="74">
        <v>310</v>
      </c>
      <c r="AA1144" s="25">
        <v>0.57620817843866168</v>
      </c>
      <c r="AB1144" s="74">
        <v>9</v>
      </c>
      <c r="AC1144" s="25">
        <v>1.6728624535315983E-2</v>
      </c>
      <c r="AD1144" s="21">
        <v>25.347639405204433</v>
      </c>
      <c r="AE1144" s="21">
        <v>29.703499999999998</v>
      </c>
      <c r="AF1144" s="21">
        <v>32.550999999999995</v>
      </c>
      <c r="AG1144" s="8"/>
      <c r="AH1144" s="71">
        <v>590</v>
      </c>
      <c r="AI1144" s="154">
        <v>9</v>
      </c>
      <c r="AJ1144" s="91">
        <v>33</v>
      </c>
      <c r="AK1144" s="91">
        <v>74</v>
      </c>
      <c r="AL1144" s="91">
        <v>225</v>
      </c>
      <c r="AM1144" s="91">
        <v>185</v>
      </c>
      <c r="AN1144" s="91">
        <v>55</v>
      </c>
      <c r="AO1144" s="91">
        <v>8</v>
      </c>
      <c r="AP1144" s="91">
        <v>1</v>
      </c>
      <c r="AQ1144" s="91">
        <v>0</v>
      </c>
      <c r="AR1144" s="91">
        <v>0</v>
      </c>
      <c r="AS1144" s="91">
        <v>0</v>
      </c>
      <c r="AT1144" s="91">
        <v>0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474</v>
      </c>
      <c r="BD1144" s="25">
        <v>0.80338983050847457</v>
      </c>
      <c r="BE1144" s="74">
        <v>294</v>
      </c>
      <c r="BF1144" s="25">
        <v>0.49830508474576274</v>
      </c>
      <c r="BG1144" s="74">
        <v>9</v>
      </c>
      <c r="BH1144" s="25">
        <v>1.5254237288135594E-2</v>
      </c>
      <c r="BI1144" s="21">
        <v>23.792762711864377</v>
      </c>
      <c r="BJ1144" s="21">
        <v>29.178499999999996</v>
      </c>
      <c r="BK1144" s="21">
        <v>31.943499999999997</v>
      </c>
      <c r="BL1144" s="8"/>
      <c r="BM1144" s="71">
        <v>1128</v>
      </c>
      <c r="BN1144" s="143">
        <v>9</v>
      </c>
      <c r="BO1144" s="7">
        <v>34</v>
      </c>
      <c r="BP1144" s="7">
        <v>118</v>
      </c>
      <c r="BQ1144" s="7">
        <v>452</v>
      </c>
      <c r="BR1144" s="7">
        <v>380</v>
      </c>
      <c r="BS1144" s="7">
        <v>117</v>
      </c>
      <c r="BT1144" s="7">
        <v>17</v>
      </c>
      <c r="BU1144" s="7">
        <v>1</v>
      </c>
      <c r="BV1144" s="7">
        <v>0</v>
      </c>
      <c r="BW1144" s="7">
        <v>0</v>
      </c>
      <c r="BX1144" s="7">
        <v>0</v>
      </c>
      <c r="BY1144" s="7">
        <v>0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967</v>
      </c>
      <c r="CI1144" s="25">
        <v>0.85726950354609932</v>
      </c>
      <c r="CJ1144" s="74">
        <v>604</v>
      </c>
      <c r="CK1144" s="25">
        <v>0.53546099290780147</v>
      </c>
      <c r="CL1144" s="74">
        <v>18</v>
      </c>
      <c r="CM1144" s="25">
        <v>1.5957446808510637E-2</v>
      </c>
      <c r="CN1144" s="21">
        <v>24.534361702127679</v>
      </c>
      <c r="CO1144" s="21">
        <v>29.363</v>
      </c>
      <c r="CP1144" s="21">
        <v>32.166499999999999</v>
      </c>
      <c r="CQ1144" s="8"/>
    </row>
    <row r="1145" spans="1:95" x14ac:dyDescent="0.35">
      <c r="A1145" s="134">
        <v>3</v>
      </c>
      <c r="B1145" s="184">
        <v>0.66666700000000001</v>
      </c>
      <c r="C1145" s="71">
        <v>461</v>
      </c>
      <c r="D1145" s="154">
        <v>0</v>
      </c>
      <c r="E1145" s="91">
        <v>6</v>
      </c>
      <c r="F1145" s="91">
        <v>34</v>
      </c>
      <c r="G1145" s="91">
        <v>152</v>
      </c>
      <c r="H1145" s="91">
        <v>194</v>
      </c>
      <c r="I1145" s="91">
        <v>65</v>
      </c>
      <c r="J1145" s="91">
        <v>7</v>
      </c>
      <c r="K1145" s="91">
        <v>2</v>
      </c>
      <c r="L1145" s="91">
        <v>0</v>
      </c>
      <c r="M1145" s="91">
        <v>1</v>
      </c>
      <c r="N1145" s="91">
        <v>0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421</v>
      </c>
      <c r="Y1145" s="25">
        <v>0.91323210412147504</v>
      </c>
      <c r="Z1145" s="74">
        <v>299</v>
      </c>
      <c r="AA1145" s="25">
        <v>0.64859002169197399</v>
      </c>
      <c r="AB1145" s="74">
        <v>10</v>
      </c>
      <c r="AC1145" s="25">
        <v>2.1691973969631236E-2</v>
      </c>
      <c r="AD1145" s="21">
        <v>25.863253796095417</v>
      </c>
      <c r="AE1145" s="21">
        <v>30.31</v>
      </c>
      <c r="AF1145" s="21">
        <v>33.470999999999997</v>
      </c>
      <c r="AG1145" s="8"/>
      <c r="AH1145" s="71">
        <v>627</v>
      </c>
      <c r="AI1145" s="154">
        <v>8</v>
      </c>
      <c r="AJ1145" s="91">
        <v>20</v>
      </c>
      <c r="AK1145" s="91">
        <v>96</v>
      </c>
      <c r="AL1145" s="91">
        <v>250</v>
      </c>
      <c r="AM1145" s="91">
        <v>183</v>
      </c>
      <c r="AN1145" s="91">
        <v>64</v>
      </c>
      <c r="AO1145" s="91">
        <v>4</v>
      </c>
      <c r="AP1145" s="91">
        <v>1</v>
      </c>
      <c r="AQ1145" s="91">
        <v>0</v>
      </c>
      <c r="AR1145" s="91">
        <v>1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503</v>
      </c>
      <c r="BD1145" s="25">
        <v>0.80223285486443385</v>
      </c>
      <c r="BE1145" s="74">
        <v>299</v>
      </c>
      <c r="BF1145" s="25">
        <v>0.47687400318979267</v>
      </c>
      <c r="BG1145" s="74">
        <v>6</v>
      </c>
      <c r="BH1145" s="25">
        <v>9.5693779904306216E-3</v>
      </c>
      <c r="BI1145" s="21">
        <v>23.878867623604464</v>
      </c>
      <c r="BJ1145" s="21">
        <v>29.155999999999999</v>
      </c>
      <c r="BK1145" s="21">
        <v>32.347999999999999</v>
      </c>
      <c r="BL1145" s="8"/>
      <c r="BM1145" s="71">
        <v>1088</v>
      </c>
      <c r="BN1145" s="143">
        <v>8</v>
      </c>
      <c r="BO1145" s="7">
        <v>26</v>
      </c>
      <c r="BP1145" s="7">
        <v>130</v>
      </c>
      <c r="BQ1145" s="7">
        <v>402</v>
      </c>
      <c r="BR1145" s="7">
        <v>377</v>
      </c>
      <c r="BS1145" s="7">
        <v>129</v>
      </c>
      <c r="BT1145" s="7">
        <v>11</v>
      </c>
      <c r="BU1145" s="7">
        <v>3</v>
      </c>
      <c r="BV1145" s="7">
        <v>0</v>
      </c>
      <c r="BW1145" s="7">
        <v>2</v>
      </c>
      <c r="BX1145" s="7">
        <v>0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924</v>
      </c>
      <c r="CI1145" s="25">
        <v>0.84926470588235292</v>
      </c>
      <c r="CJ1145" s="74">
        <v>598</v>
      </c>
      <c r="CK1145" s="25">
        <v>0.54963235294117652</v>
      </c>
      <c r="CL1145" s="74">
        <v>16</v>
      </c>
      <c r="CM1145" s="25">
        <v>1.4705882352941176E-2</v>
      </c>
      <c r="CN1145" s="21">
        <v>24.719678308823497</v>
      </c>
      <c r="CO1145" s="21">
        <v>29.676500000000001</v>
      </c>
      <c r="CP1145" s="21">
        <v>32.542000000000002</v>
      </c>
      <c r="CQ1145" s="8"/>
    </row>
    <row r="1146" spans="1:95" x14ac:dyDescent="0.35">
      <c r="A1146" s="134">
        <v>3</v>
      </c>
      <c r="B1146" s="184">
        <v>0.70833299999999999</v>
      </c>
      <c r="C1146" s="71">
        <v>452</v>
      </c>
      <c r="D1146" s="154">
        <v>1</v>
      </c>
      <c r="E1146" s="91">
        <v>3</v>
      </c>
      <c r="F1146" s="91">
        <v>32</v>
      </c>
      <c r="G1146" s="91">
        <v>152</v>
      </c>
      <c r="H1146" s="91">
        <v>156</v>
      </c>
      <c r="I1146" s="91">
        <v>87</v>
      </c>
      <c r="J1146" s="91">
        <v>19</v>
      </c>
      <c r="K1146" s="91">
        <v>1</v>
      </c>
      <c r="L1146" s="91">
        <v>0</v>
      </c>
      <c r="M1146" s="91">
        <v>1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416</v>
      </c>
      <c r="Y1146" s="25">
        <v>0.92035398230088494</v>
      </c>
      <c r="Z1146" s="74">
        <v>306</v>
      </c>
      <c r="AA1146" s="25">
        <v>0.67699115044247793</v>
      </c>
      <c r="AB1146" s="74">
        <v>21</v>
      </c>
      <c r="AC1146" s="25">
        <v>4.6460176991150445E-2</v>
      </c>
      <c r="AD1146" s="21">
        <v>26.557079646017659</v>
      </c>
      <c r="AE1146" s="21">
        <v>31.585000000000001</v>
      </c>
      <c r="AF1146" s="21">
        <v>34.702999999999996</v>
      </c>
      <c r="AG1146" s="8"/>
      <c r="AH1146" s="71">
        <v>624</v>
      </c>
      <c r="AI1146" s="154">
        <v>8</v>
      </c>
      <c r="AJ1146" s="91">
        <v>23</v>
      </c>
      <c r="AK1146" s="91">
        <v>112</v>
      </c>
      <c r="AL1146" s="91">
        <v>272</v>
      </c>
      <c r="AM1146" s="91">
        <v>165</v>
      </c>
      <c r="AN1146" s="91">
        <v>39</v>
      </c>
      <c r="AO1146" s="91">
        <v>3</v>
      </c>
      <c r="AP1146" s="91">
        <v>1</v>
      </c>
      <c r="AQ1146" s="91">
        <v>0</v>
      </c>
      <c r="AR1146" s="91">
        <v>0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1</v>
      </c>
      <c r="BC1146" s="74">
        <v>481</v>
      </c>
      <c r="BD1146" s="25">
        <v>0.77083333333333337</v>
      </c>
      <c r="BE1146" s="74">
        <v>261</v>
      </c>
      <c r="BF1146" s="25">
        <v>0.41826923076923078</v>
      </c>
      <c r="BG1146" s="74">
        <v>5</v>
      </c>
      <c r="BH1146" s="25">
        <v>8.0128205128205121E-3</v>
      </c>
      <c r="BI1146" s="21">
        <v>23.231570512820497</v>
      </c>
      <c r="BJ1146" s="21">
        <v>28.175000000000001</v>
      </c>
      <c r="BK1146" s="21">
        <v>30.69</v>
      </c>
      <c r="BL1146" s="8"/>
      <c r="BM1146" s="71">
        <v>1076</v>
      </c>
      <c r="BN1146" s="143">
        <v>9</v>
      </c>
      <c r="BO1146" s="7">
        <v>26</v>
      </c>
      <c r="BP1146" s="7">
        <v>144</v>
      </c>
      <c r="BQ1146" s="7">
        <v>424</v>
      </c>
      <c r="BR1146" s="7">
        <v>321</v>
      </c>
      <c r="BS1146" s="7">
        <v>126</v>
      </c>
      <c r="BT1146" s="7">
        <v>22</v>
      </c>
      <c r="BU1146" s="7">
        <v>2</v>
      </c>
      <c r="BV1146" s="7">
        <v>0</v>
      </c>
      <c r="BW1146" s="7">
        <v>1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1</v>
      </c>
      <c r="CH1146" s="74">
        <v>897</v>
      </c>
      <c r="CI1146" s="25">
        <v>0.83364312267657992</v>
      </c>
      <c r="CJ1146" s="74">
        <v>567</v>
      </c>
      <c r="CK1146" s="25">
        <v>0.52695167286245348</v>
      </c>
      <c r="CL1146" s="74">
        <v>26</v>
      </c>
      <c r="CM1146" s="25">
        <v>2.4163568773234202E-2</v>
      </c>
      <c r="CN1146" s="21">
        <v>24.628531598513014</v>
      </c>
      <c r="CO1146" s="21">
        <v>29.873499999999996</v>
      </c>
      <c r="CP1146" s="21">
        <v>32.701500000000003</v>
      </c>
      <c r="CQ1146" s="8"/>
    </row>
    <row r="1147" spans="1:95" x14ac:dyDescent="0.35">
      <c r="A1147" s="134">
        <v>3</v>
      </c>
      <c r="B1147" s="184">
        <v>0.75</v>
      </c>
      <c r="C1147" s="71">
        <v>434</v>
      </c>
      <c r="D1147" s="154">
        <v>1</v>
      </c>
      <c r="E1147" s="91">
        <v>3</v>
      </c>
      <c r="F1147" s="91">
        <v>39</v>
      </c>
      <c r="G1147" s="91">
        <v>125</v>
      </c>
      <c r="H1147" s="91">
        <v>186</v>
      </c>
      <c r="I1147" s="91">
        <v>65</v>
      </c>
      <c r="J1147" s="91">
        <v>14</v>
      </c>
      <c r="K1147" s="91">
        <v>0</v>
      </c>
      <c r="L1147" s="91">
        <v>1</v>
      </c>
      <c r="M1147" s="91">
        <v>0</v>
      </c>
      <c r="N1147" s="91">
        <v>0</v>
      </c>
      <c r="O1147" s="91">
        <v>0</v>
      </c>
      <c r="P1147" s="91">
        <v>0</v>
      </c>
      <c r="Q1147" s="91">
        <v>0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391</v>
      </c>
      <c r="Y1147" s="25">
        <v>0.90092165898617516</v>
      </c>
      <c r="Z1147" s="74">
        <v>297</v>
      </c>
      <c r="AA1147" s="25">
        <v>0.68433179723502302</v>
      </c>
      <c r="AB1147" s="74">
        <v>15</v>
      </c>
      <c r="AC1147" s="25">
        <v>3.4562211981566823E-2</v>
      </c>
      <c r="AD1147" s="21">
        <v>25.960921658986184</v>
      </c>
      <c r="AE1147" s="21">
        <v>30.55</v>
      </c>
      <c r="AF1147" s="21">
        <v>33.667500000000004</v>
      </c>
      <c r="AG1147" s="8"/>
      <c r="AH1147" s="71">
        <v>455</v>
      </c>
      <c r="AI1147" s="154">
        <v>3</v>
      </c>
      <c r="AJ1147" s="91">
        <v>12</v>
      </c>
      <c r="AK1147" s="91">
        <v>60</v>
      </c>
      <c r="AL1147" s="91">
        <v>183</v>
      </c>
      <c r="AM1147" s="91">
        <v>139</v>
      </c>
      <c r="AN1147" s="91">
        <v>43</v>
      </c>
      <c r="AO1147" s="91">
        <v>11</v>
      </c>
      <c r="AP1147" s="91">
        <v>3</v>
      </c>
      <c r="AQ1147" s="91">
        <v>0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1</v>
      </c>
      <c r="BC1147" s="74">
        <v>378</v>
      </c>
      <c r="BD1147" s="25">
        <v>0.83076923076923082</v>
      </c>
      <c r="BE1147" s="74">
        <v>219</v>
      </c>
      <c r="BF1147" s="25">
        <v>0.48131868131868133</v>
      </c>
      <c r="BG1147" s="74">
        <v>15</v>
      </c>
      <c r="BH1147" s="25">
        <v>3.2967032967032968E-2</v>
      </c>
      <c r="BI1147" s="21">
        <v>24.506395604395603</v>
      </c>
      <c r="BJ1147" s="21">
        <v>29.099999999999998</v>
      </c>
      <c r="BK1147" s="21">
        <v>33.472000000000001</v>
      </c>
      <c r="BL1147" s="8"/>
      <c r="BM1147" s="71">
        <v>889</v>
      </c>
      <c r="BN1147" s="143">
        <v>4</v>
      </c>
      <c r="BO1147" s="7">
        <v>15</v>
      </c>
      <c r="BP1147" s="7">
        <v>99</v>
      </c>
      <c r="BQ1147" s="7">
        <v>308</v>
      </c>
      <c r="BR1147" s="7">
        <v>325</v>
      </c>
      <c r="BS1147" s="7">
        <v>108</v>
      </c>
      <c r="BT1147" s="7">
        <v>25</v>
      </c>
      <c r="BU1147" s="7">
        <v>3</v>
      </c>
      <c r="BV1147" s="7">
        <v>1</v>
      </c>
      <c r="BW1147" s="7">
        <v>0</v>
      </c>
      <c r="BX1147" s="7">
        <v>0</v>
      </c>
      <c r="BY1147" s="7">
        <v>0</v>
      </c>
      <c r="BZ1147" s="7">
        <v>0</v>
      </c>
      <c r="CA1147" s="7">
        <v>0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1</v>
      </c>
      <c r="CH1147" s="74">
        <v>769</v>
      </c>
      <c r="CI1147" s="25">
        <v>0.86501687289088869</v>
      </c>
      <c r="CJ1147" s="74">
        <v>516</v>
      </c>
      <c r="CK1147" s="25">
        <v>0.58042744656917888</v>
      </c>
      <c r="CL1147" s="74">
        <v>30</v>
      </c>
      <c r="CM1147" s="25">
        <v>3.3745781777277842E-2</v>
      </c>
      <c r="CN1147" s="21">
        <v>25.216479190101229</v>
      </c>
      <c r="CO1147" s="21">
        <v>30.134999999999998</v>
      </c>
      <c r="CP1147" s="21">
        <v>33.519999999999996</v>
      </c>
      <c r="CQ1147" s="8"/>
    </row>
    <row r="1148" spans="1:95" x14ac:dyDescent="0.35">
      <c r="A1148" s="134">
        <v>3</v>
      </c>
      <c r="B1148" s="184">
        <v>0.79166700000000001</v>
      </c>
      <c r="C1148" s="71">
        <v>312</v>
      </c>
      <c r="D1148" s="154">
        <v>0</v>
      </c>
      <c r="E1148" s="91">
        <v>0</v>
      </c>
      <c r="F1148" s="91">
        <v>9</v>
      </c>
      <c r="G1148" s="91">
        <v>89</v>
      </c>
      <c r="H1148" s="91">
        <v>140</v>
      </c>
      <c r="I1148" s="91">
        <v>68</v>
      </c>
      <c r="J1148" s="91">
        <v>4</v>
      </c>
      <c r="K1148" s="91">
        <v>2</v>
      </c>
      <c r="L1148" s="91">
        <v>0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303</v>
      </c>
      <c r="Y1148" s="25">
        <v>0.97115384615384615</v>
      </c>
      <c r="Z1148" s="74">
        <v>240</v>
      </c>
      <c r="AA1148" s="25">
        <v>0.76923076923076927</v>
      </c>
      <c r="AB1148" s="74">
        <v>6</v>
      </c>
      <c r="AC1148" s="25">
        <v>1.9230769230769232E-2</v>
      </c>
      <c r="AD1148" s="21">
        <v>27.109230769230773</v>
      </c>
      <c r="AE1148" s="21">
        <v>31.180499999999999</v>
      </c>
      <c r="AF1148" s="21">
        <v>33.159499999999994</v>
      </c>
      <c r="AG1148" s="8"/>
      <c r="AH1148" s="71">
        <v>337</v>
      </c>
      <c r="AI1148" s="154">
        <v>1</v>
      </c>
      <c r="AJ1148" s="91">
        <v>5</v>
      </c>
      <c r="AK1148" s="91">
        <v>17</v>
      </c>
      <c r="AL1148" s="91">
        <v>123</v>
      </c>
      <c r="AM1148" s="91">
        <v>132</v>
      </c>
      <c r="AN1148" s="91">
        <v>39</v>
      </c>
      <c r="AO1148" s="91">
        <v>16</v>
      </c>
      <c r="AP1148" s="91">
        <v>1</v>
      </c>
      <c r="AQ1148" s="91">
        <v>3</v>
      </c>
      <c r="AR1148" s="91">
        <v>0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314</v>
      </c>
      <c r="BD1148" s="25">
        <v>0.93175074183976259</v>
      </c>
      <c r="BE1148" s="74">
        <v>216</v>
      </c>
      <c r="BF1148" s="25">
        <v>0.64094955489614247</v>
      </c>
      <c r="BG1148" s="74">
        <v>20</v>
      </c>
      <c r="BH1148" s="25">
        <v>5.9347181008902079E-2</v>
      </c>
      <c r="BI1148" s="21">
        <v>26.178278931750704</v>
      </c>
      <c r="BJ1148" s="21">
        <v>30.563000000000002</v>
      </c>
      <c r="BK1148" s="21">
        <v>35.372</v>
      </c>
      <c r="BL1148" s="8"/>
      <c r="BM1148" s="71">
        <v>649</v>
      </c>
      <c r="BN1148" s="143">
        <v>1</v>
      </c>
      <c r="BO1148" s="7">
        <v>5</v>
      </c>
      <c r="BP1148" s="7">
        <v>26</v>
      </c>
      <c r="BQ1148" s="7">
        <v>212</v>
      </c>
      <c r="BR1148" s="7">
        <v>272</v>
      </c>
      <c r="BS1148" s="7">
        <v>107</v>
      </c>
      <c r="BT1148" s="7">
        <v>20</v>
      </c>
      <c r="BU1148" s="7">
        <v>3</v>
      </c>
      <c r="BV1148" s="7">
        <v>3</v>
      </c>
      <c r="BW1148" s="7">
        <v>0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617</v>
      </c>
      <c r="CI1148" s="25">
        <v>0.95069337442218793</v>
      </c>
      <c r="CJ1148" s="74">
        <v>456</v>
      </c>
      <c r="CK1148" s="25">
        <v>0.70261941448382126</v>
      </c>
      <c r="CL1148" s="74">
        <v>26</v>
      </c>
      <c r="CM1148" s="25">
        <v>4.0061633281972264E-2</v>
      </c>
      <c r="CN1148" s="21">
        <v>26.625824345146381</v>
      </c>
      <c r="CO1148" s="21">
        <v>31.005000000000003</v>
      </c>
      <c r="CP1148" s="21">
        <v>34.495000000000005</v>
      </c>
      <c r="CQ1148" s="8"/>
    </row>
    <row r="1149" spans="1:95" x14ac:dyDescent="0.35">
      <c r="A1149" s="134">
        <v>3</v>
      </c>
      <c r="B1149" s="184">
        <v>0.83333299999999999</v>
      </c>
      <c r="C1149" s="71">
        <v>213</v>
      </c>
      <c r="D1149" s="154">
        <v>1</v>
      </c>
      <c r="E1149" s="91">
        <v>0</v>
      </c>
      <c r="F1149" s="91">
        <v>19</v>
      </c>
      <c r="G1149" s="91">
        <v>44</v>
      </c>
      <c r="H1149" s="91">
        <v>75</v>
      </c>
      <c r="I1149" s="91">
        <v>53</v>
      </c>
      <c r="J1149" s="91">
        <v>13</v>
      </c>
      <c r="K1149" s="91">
        <v>6</v>
      </c>
      <c r="L1149" s="91">
        <v>1</v>
      </c>
      <c r="M1149" s="91">
        <v>0</v>
      </c>
      <c r="N1149" s="91">
        <v>0</v>
      </c>
      <c r="O1149" s="91">
        <v>0</v>
      </c>
      <c r="P1149" s="91">
        <v>0</v>
      </c>
      <c r="Q1149" s="91">
        <v>1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193</v>
      </c>
      <c r="Y1149" s="25">
        <v>0.9061032863849765</v>
      </c>
      <c r="Z1149" s="74">
        <v>160</v>
      </c>
      <c r="AA1149" s="25">
        <v>0.75117370892018775</v>
      </c>
      <c r="AB1149" s="74">
        <v>21</v>
      </c>
      <c r="AC1149" s="25">
        <v>9.8591549295774641E-2</v>
      </c>
      <c r="AD1149" s="21">
        <v>27.985164319248845</v>
      </c>
      <c r="AE1149" s="21">
        <v>33.405000000000001</v>
      </c>
      <c r="AF1149" s="21">
        <v>38.087999999999987</v>
      </c>
      <c r="AG1149" s="8"/>
      <c r="AH1149" s="71">
        <v>221</v>
      </c>
      <c r="AI1149" s="154">
        <v>1</v>
      </c>
      <c r="AJ1149" s="91">
        <v>0</v>
      </c>
      <c r="AK1149" s="91">
        <v>26</v>
      </c>
      <c r="AL1149" s="91">
        <v>93</v>
      </c>
      <c r="AM1149" s="91">
        <v>74</v>
      </c>
      <c r="AN1149" s="91">
        <v>19</v>
      </c>
      <c r="AO1149" s="91">
        <v>7</v>
      </c>
      <c r="AP1149" s="91">
        <v>1</v>
      </c>
      <c r="AQ1149" s="91">
        <v>0</v>
      </c>
      <c r="AR1149" s="91">
        <v>0</v>
      </c>
      <c r="AS1149" s="91">
        <v>0</v>
      </c>
      <c r="AT1149" s="91">
        <v>0</v>
      </c>
      <c r="AU1149" s="91">
        <v>0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194</v>
      </c>
      <c r="BD1149" s="25">
        <v>0.87782805429864252</v>
      </c>
      <c r="BE1149" s="74">
        <v>121</v>
      </c>
      <c r="BF1149" s="25">
        <v>0.54751131221719462</v>
      </c>
      <c r="BG1149" s="74">
        <v>8</v>
      </c>
      <c r="BH1149" s="25">
        <v>3.6199095022624438E-2</v>
      </c>
      <c r="BI1149" s="21">
        <v>24.870316742081439</v>
      </c>
      <c r="BJ1149" s="21">
        <v>29.02</v>
      </c>
      <c r="BK1149" s="21">
        <v>32.522999999999989</v>
      </c>
      <c r="BL1149" s="8"/>
      <c r="BM1149" s="71">
        <v>434</v>
      </c>
      <c r="BN1149" s="143">
        <v>2</v>
      </c>
      <c r="BO1149" s="7">
        <v>0</v>
      </c>
      <c r="BP1149" s="7">
        <v>45</v>
      </c>
      <c r="BQ1149" s="7">
        <v>137</v>
      </c>
      <c r="BR1149" s="7">
        <v>149</v>
      </c>
      <c r="BS1149" s="7">
        <v>72</v>
      </c>
      <c r="BT1149" s="7">
        <v>20</v>
      </c>
      <c r="BU1149" s="7">
        <v>7</v>
      </c>
      <c r="BV1149" s="7">
        <v>1</v>
      </c>
      <c r="BW1149" s="7">
        <v>0</v>
      </c>
      <c r="BX1149" s="7">
        <v>0</v>
      </c>
      <c r="BY1149" s="7">
        <v>0</v>
      </c>
      <c r="BZ1149" s="7">
        <v>0</v>
      </c>
      <c r="CA1149" s="7">
        <v>1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387</v>
      </c>
      <c r="CI1149" s="25">
        <v>0.89170506912442393</v>
      </c>
      <c r="CJ1149" s="74">
        <v>281</v>
      </c>
      <c r="CK1149" s="25">
        <v>0.64746543778801846</v>
      </c>
      <c r="CL1149" s="74">
        <v>29</v>
      </c>
      <c r="CM1149" s="25">
        <v>6.6820276497695855E-2</v>
      </c>
      <c r="CN1149" s="21">
        <v>26.399032258064512</v>
      </c>
      <c r="CO1149" s="21">
        <v>31.759999999999998</v>
      </c>
      <c r="CP1149" s="21">
        <v>35.914999999999999</v>
      </c>
      <c r="CQ1149" s="8"/>
    </row>
    <row r="1150" spans="1:95" x14ac:dyDescent="0.35">
      <c r="A1150" s="134">
        <v>3</v>
      </c>
      <c r="B1150" s="184">
        <v>0.875</v>
      </c>
      <c r="C1150" s="71">
        <v>179</v>
      </c>
      <c r="D1150" s="154">
        <v>0</v>
      </c>
      <c r="E1150" s="91">
        <v>0</v>
      </c>
      <c r="F1150" s="91">
        <v>3</v>
      </c>
      <c r="G1150" s="91">
        <v>38</v>
      </c>
      <c r="H1150" s="91">
        <v>66</v>
      </c>
      <c r="I1150" s="91">
        <v>49</v>
      </c>
      <c r="J1150" s="91">
        <v>12</v>
      </c>
      <c r="K1150" s="91">
        <v>6</v>
      </c>
      <c r="L1150" s="91">
        <v>5</v>
      </c>
      <c r="M1150" s="91">
        <v>0</v>
      </c>
      <c r="N1150" s="91">
        <v>0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176</v>
      </c>
      <c r="Y1150" s="25">
        <v>0.98324022346368711</v>
      </c>
      <c r="Z1150" s="74">
        <v>151</v>
      </c>
      <c r="AA1150" s="25">
        <v>0.84357541899441346</v>
      </c>
      <c r="AB1150" s="74">
        <v>23</v>
      </c>
      <c r="AC1150" s="25">
        <v>0.12849162011173185</v>
      </c>
      <c r="AD1150" s="21">
        <v>29.552234636871514</v>
      </c>
      <c r="AE1150" s="21">
        <v>34.46</v>
      </c>
      <c r="AF1150" s="21">
        <v>41.43</v>
      </c>
      <c r="AG1150" s="8"/>
      <c r="AH1150" s="71">
        <v>207</v>
      </c>
      <c r="AI1150" s="154">
        <v>2</v>
      </c>
      <c r="AJ1150" s="91">
        <v>2</v>
      </c>
      <c r="AK1150" s="91">
        <v>12</v>
      </c>
      <c r="AL1150" s="91">
        <v>61</v>
      </c>
      <c r="AM1150" s="91">
        <v>80</v>
      </c>
      <c r="AN1150" s="91">
        <v>39</v>
      </c>
      <c r="AO1150" s="91">
        <v>7</v>
      </c>
      <c r="AP1150" s="91">
        <v>2</v>
      </c>
      <c r="AQ1150" s="91">
        <v>2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191</v>
      </c>
      <c r="BD1150" s="25">
        <v>0.92270531400966183</v>
      </c>
      <c r="BE1150" s="74">
        <v>146</v>
      </c>
      <c r="BF1150" s="25">
        <v>0.70531400966183577</v>
      </c>
      <c r="BG1150" s="74">
        <v>11</v>
      </c>
      <c r="BH1150" s="25">
        <v>5.3140096618357488E-2</v>
      </c>
      <c r="BI1150" s="21">
        <v>26.750531400966185</v>
      </c>
      <c r="BJ1150" s="21">
        <v>32.455999999999996</v>
      </c>
      <c r="BK1150" s="21">
        <v>35.457999999999998</v>
      </c>
      <c r="BL1150" s="8"/>
      <c r="BM1150" s="71">
        <v>386</v>
      </c>
      <c r="BN1150" s="143">
        <v>2</v>
      </c>
      <c r="BO1150" s="7">
        <v>2</v>
      </c>
      <c r="BP1150" s="7">
        <v>15</v>
      </c>
      <c r="BQ1150" s="7">
        <v>99</v>
      </c>
      <c r="BR1150" s="7">
        <v>146</v>
      </c>
      <c r="BS1150" s="7">
        <v>88</v>
      </c>
      <c r="BT1150" s="7">
        <v>19</v>
      </c>
      <c r="BU1150" s="7">
        <v>8</v>
      </c>
      <c r="BV1150" s="7">
        <v>7</v>
      </c>
      <c r="BW1150" s="7">
        <v>0</v>
      </c>
      <c r="BX1150" s="7">
        <v>0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367</v>
      </c>
      <c r="CI1150" s="25">
        <v>0.95077720207253891</v>
      </c>
      <c r="CJ1150" s="74">
        <v>297</v>
      </c>
      <c r="CK1150" s="25">
        <v>0.76943005181347146</v>
      </c>
      <c r="CL1150" s="74">
        <v>34</v>
      </c>
      <c r="CM1150" s="25">
        <v>8.8082901554404139E-2</v>
      </c>
      <c r="CN1150" s="21">
        <v>28.049766839378233</v>
      </c>
      <c r="CO1150" s="21">
        <v>33.098500000000001</v>
      </c>
      <c r="CP1150" s="21">
        <v>39.082999999999991</v>
      </c>
      <c r="CQ1150" s="8"/>
    </row>
    <row r="1151" spans="1:95" x14ac:dyDescent="0.35">
      <c r="A1151" s="134">
        <v>3</v>
      </c>
      <c r="B1151" s="184">
        <v>0.91666700000000001</v>
      </c>
      <c r="C1151" s="71">
        <v>129</v>
      </c>
      <c r="D1151" s="154">
        <v>0</v>
      </c>
      <c r="E1151" s="91">
        <v>1</v>
      </c>
      <c r="F1151" s="91">
        <v>0</v>
      </c>
      <c r="G1151" s="91">
        <v>16</v>
      </c>
      <c r="H1151" s="91">
        <v>53</v>
      </c>
      <c r="I1151" s="91">
        <v>44</v>
      </c>
      <c r="J1151" s="91">
        <v>8</v>
      </c>
      <c r="K1151" s="91">
        <v>4</v>
      </c>
      <c r="L1151" s="91">
        <v>2</v>
      </c>
      <c r="M1151" s="91">
        <v>1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128</v>
      </c>
      <c r="Y1151" s="25">
        <v>0.99224806201550386</v>
      </c>
      <c r="Z1151" s="74">
        <v>114</v>
      </c>
      <c r="AA1151" s="25">
        <v>0.88372093023255816</v>
      </c>
      <c r="AB1151" s="74">
        <v>15</v>
      </c>
      <c r="AC1151" s="25">
        <v>0.11627906976744186</v>
      </c>
      <c r="AD1151" s="21">
        <v>29.983100775193797</v>
      </c>
      <c r="AE1151" s="21">
        <v>34.5</v>
      </c>
      <c r="AF1151" s="21">
        <v>40.954999999999998</v>
      </c>
      <c r="AG1151" s="8"/>
      <c r="AH1151" s="71">
        <v>199</v>
      </c>
      <c r="AI1151" s="154">
        <v>1</v>
      </c>
      <c r="AJ1151" s="91">
        <v>0</v>
      </c>
      <c r="AK1151" s="91">
        <v>9</v>
      </c>
      <c r="AL1151" s="91">
        <v>56</v>
      </c>
      <c r="AM1151" s="91">
        <v>78</v>
      </c>
      <c r="AN1151" s="91">
        <v>38</v>
      </c>
      <c r="AO1151" s="91">
        <v>10</v>
      </c>
      <c r="AP1151" s="91">
        <v>5</v>
      </c>
      <c r="AQ1151" s="91">
        <v>1</v>
      </c>
      <c r="AR1151" s="91">
        <v>1</v>
      </c>
      <c r="AS1151" s="91">
        <v>0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189</v>
      </c>
      <c r="BD1151" s="25">
        <v>0.94974874371859297</v>
      </c>
      <c r="BE1151" s="74">
        <v>145</v>
      </c>
      <c r="BF1151" s="25">
        <v>0.72864321608040206</v>
      </c>
      <c r="BG1151" s="74">
        <v>17</v>
      </c>
      <c r="BH1151" s="25">
        <v>8.5427135678391955E-2</v>
      </c>
      <c r="BI1151" s="21">
        <v>27.540402010050276</v>
      </c>
      <c r="BJ1151" s="21">
        <v>32.979999999999997</v>
      </c>
      <c r="BK1151" s="21">
        <v>37.35</v>
      </c>
      <c r="BL1151" s="8"/>
      <c r="BM1151" s="71">
        <v>328</v>
      </c>
      <c r="BN1151" s="143">
        <v>1</v>
      </c>
      <c r="BO1151" s="7">
        <v>1</v>
      </c>
      <c r="BP1151" s="7">
        <v>9</v>
      </c>
      <c r="BQ1151" s="7">
        <v>72</v>
      </c>
      <c r="BR1151" s="7">
        <v>131</v>
      </c>
      <c r="BS1151" s="7">
        <v>82</v>
      </c>
      <c r="BT1151" s="7">
        <v>18</v>
      </c>
      <c r="BU1151" s="7">
        <v>9</v>
      </c>
      <c r="BV1151" s="7">
        <v>3</v>
      </c>
      <c r="BW1151" s="7">
        <v>2</v>
      </c>
      <c r="BX1151" s="7">
        <v>0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317</v>
      </c>
      <c r="CI1151" s="25">
        <v>0.96646341463414631</v>
      </c>
      <c r="CJ1151" s="74">
        <v>259</v>
      </c>
      <c r="CK1151" s="25">
        <v>0.78963414634146345</v>
      </c>
      <c r="CL1151" s="74">
        <v>32</v>
      </c>
      <c r="CM1151" s="25">
        <v>9.7560975609756101E-2</v>
      </c>
      <c r="CN1151" s="21">
        <v>28.501097560975595</v>
      </c>
      <c r="CO1151" s="21">
        <v>33.366999999999997</v>
      </c>
      <c r="CP1151" s="21">
        <v>38.585999999999999</v>
      </c>
      <c r="CQ1151" s="8"/>
    </row>
    <row r="1152" spans="1:95" x14ac:dyDescent="0.35">
      <c r="A1152" s="134">
        <v>3</v>
      </c>
      <c r="B1152" s="184">
        <v>0.95833299999999999</v>
      </c>
      <c r="C1152" s="72">
        <v>85</v>
      </c>
      <c r="D1152" s="195">
        <v>0</v>
      </c>
      <c r="E1152" s="196">
        <v>0</v>
      </c>
      <c r="F1152" s="196">
        <v>1</v>
      </c>
      <c r="G1152" s="196">
        <v>14</v>
      </c>
      <c r="H1152" s="196">
        <v>23</v>
      </c>
      <c r="I1152" s="196">
        <v>27</v>
      </c>
      <c r="J1152" s="196">
        <v>10</v>
      </c>
      <c r="K1152" s="196">
        <v>5</v>
      </c>
      <c r="L1152" s="196">
        <v>1</v>
      </c>
      <c r="M1152" s="196">
        <v>2</v>
      </c>
      <c r="N1152" s="196">
        <v>0</v>
      </c>
      <c r="O1152" s="196">
        <v>0</v>
      </c>
      <c r="P1152" s="196">
        <v>0</v>
      </c>
      <c r="Q1152" s="196">
        <v>0</v>
      </c>
      <c r="R1152" s="196">
        <v>0</v>
      </c>
      <c r="S1152" s="196">
        <v>1</v>
      </c>
      <c r="T1152" s="196">
        <v>1</v>
      </c>
      <c r="U1152" s="196">
        <v>0</v>
      </c>
      <c r="V1152" s="196">
        <v>0</v>
      </c>
      <c r="W1152" s="197">
        <v>0</v>
      </c>
      <c r="X1152" s="210">
        <v>84</v>
      </c>
      <c r="Y1152" s="209">
        <v>0.9882352941176471</v>
      </c>
      <c r="Z1152" s="210">
        <v>74</v>
      </c>
      <c r="AA1152" s="209">
        <v>0.87058823529411766</v>
      </c>
      <c r="AB1152" s="210">
        <v>20</v>
      </c>
      <c r="AC1152" s="209">
        <v>0.23529411764705882</v>
      </c>
      <c r="AD1152" s="92">
        <v>32.333529411764694</v>
      </c>
      <c r="AE1152" s="92">
        <v>36.493999999999993</v>
      </c>
      <c r="AF1152" s="92">
        <v>50.510000000000005</v>
      </c>
      <c r="AG1152" s="8"/>
      <c r="AH1152" s="72">
        <v>89</v>
      </c>
      <c r="AI1152" s="195">
        <v>0</v>
      </c>
      <c r="AJ1152" s="196">
        <v>0</v>
      </c>
      <c r="AK1152" s="196">
        <v>3</v>
      </c>
      <c r="AL1152" s="196">
        <v>9</v>
      </c>
      <c r="AM1152" s="196">
        <v>29</v>
      </c>
      <c r="AN1152" s="196">
        <v>31</v>
      </c>
      <c r="AO1152" s="196">
        <v>10</v>
      </c>
      <c r="AP1152" s="196">
        <v>4</v>
      </c>
      <c r="AQ1152" s="196">
        <v>2</v>
      </c>
      <c r="AR1152" s="196">
        <v>0</v>
      </c>
      <c r="AS1152" s="196">
        <v>0</v>
      </c>
      <c r="AT1152" s="196">
        <v>1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86</v>
      </c>
      <c r="BD1152" s="209">
        <v>0.9662921348314607</v>
      </c>
      <c r="BE1152" s="210">
        <v>79</v>
      </c>
      <c r="BF1152" s="209">
        <v>0.88764044943820219</v>
      </c>
      <c r="BG1152" s="210">
        <v>17</v>
      </c>
      <c r="BH1152" s="209">
        <v>0.19101123595505617</v>
      </c>
      <c r="BI1152" s="92">
        <v>31.148426966292135</v>
      </c>
      <c r="BJ1152" s="92">
        <v>36.944999999999993</v>
      </c>
      <c r="BK1152" s="92">
        <v>44.31</v>
      </c>
      <c r="BL1152" s="8"/>
      <c r="BM1152" s="72">
        <v>174</v>
      </c>
      <c r="BN1152" s="208">
        <v>0</v>
      </c>
      <c r="BO1152" s="11">
        <v>0</v>
      </c>
      <c r="BP1152" s="11">
        <v>4</v>
      </c>
      <c r="BQ1152" s="11">
        <v>23</v>
      </c>
      <c r="BR1152" s="11">
        <v>52</v>
      </c>
      <c r="BS1152" s="11">
        <v>58</v>
      </c>
      <c r="BT1152" s="11">
        <v>20</v>
      </c>
      <c r="BU1152" s="11">
        <v>9</v>
      </c>
      <c r="BV1152" s="11">
        <v>3</v>
      </c>
      <c r="BW1152" s="11">
        <v>2</v>
      </c>
      <c r="BX1152" s="11">
        <v>0</v>
      </c>
      <c r="BY1152" s="11">
        <v>1</v>
      </c>
      <c r="BZ1152" s="11">
        <v>0</v>
      </c>
      <c r="CA1152" s="11">
        <v>0</v>
      </c>
      <c r="CB1152" s="11">
        <v>0</v>
      </c>
      <c r="CC1152" s="11">
        <v>1</v>
      </c>
      <c r="CD1152" s="11">
        <v>1</v>
      </c>
      <c r="CE1152" s="11">
        <v>0</v>
      </c>
      <c r="CF1152" s="11">
        <v>0</v>
      </c>
      <c r="CG1152" s="119">
        <v>0</v>
      </c>
      <c r="CH1152" s="210">
        <v>170</v>
      </c>
      <c r="CI1152" s="209">
        <v>0.97701149425287359</v>
      </c>
      <c r="CJ1152" s="210">
        <v>153</v>
      </c>
      <c r="CK1152" s="209">
        <v>0.87931034482758619</v>
      </c>
      <c r="CL1152" s="210">
        <v>37</v>
      </c>
      <c r="CM1152" s="209">
        <v>0.21264367816091953</v>
      </c>
      <c r="CN1152" s="92">
        <v>31.727356321839078</v>
      </c>
      <c r="CO1152" s="92">
        <v>36.792499999999997</v>
      </c>
      <c r="CP1152" s="92">
        <v>45.08</v>
      </c>
      <c r="CQ1152" s="8"/>
    </row>
    <row r="1153" spans="1:95" x14ac:dyDescent="0.35">
      <c r="A1153" s="134"/>
      <c r="B1153" s="273" t="s">
        <v>57</v>
      </c>
      <c r="C1153" s="274">
        <v>5443</v>
      </c>
      <c r="D1153" s="275">
        <v>211</v>
      </c>
      <c r="E1153" s="275">
        <v>102</v>
      </c>
      <c r="F1153" s="275">
        <v>402</v>
      </c>
      <c r="G1153" s="275">
        <v>1626</v>
      </c>
      <c r="H1153" s="275">
        <v>1977</v>
      </c>
      <c r="I1153" s="275">
        <v>915</v>
      </c>
      <c r="J1153" s="275">
        <v>179</v>
      </c>
      <c r="K1153" s="275">
        <v>19</v>
      </c>
      <c r="L1153" s="275">
        <v>9</v>
      </c>
      <c r="M1153" s="275">
        <v>2</v>
      </c>
      <c r="N1153" s="275">
        <v>0</v>
      </c>
      <c r="O1153" s="275">
        <v>1</v>
      </c>
      <c r="P1153" s="275">
        <v>0</v>
      </c>
      <c r="Q1153" s="275">
        <v>0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0</v>
      </c>
      <c r="X1153" s="277">
        <v>4728</v>
      </c>
      <c r="Y1153" s="293">
        <v>0.86863861840896561</v>
      </c>
      <c r="Z1153" s="277">
        <v>3509</v>
      </c>
      <c r="AA1153" s="293">
        <v>0.64468124196215326</v>
      </c>
      <c r="AB1153" s="277">
        <v>210</v>
      </c>
      <c r="AC1153" s="293">
        <v>3.8581664523240862E-2</v>
      </c>
      <c r="AD1153" s="294">
        <v>25.425359176924577</v>
      </c>
      <c r="AE1153" s="294">
        <v>31.03</v>
      </c>
      <c r="AF1153" s="294">
        <v>34.178000000000004</v>
      </c>
      <c r="AG1153" s="12"/>
      <c r="AH1153" s="277">
        <v>4855</v>
      </c>
      <c r="AI1153" s="275">
        <v>58</v>
      </c>
      <c r="AJ1153" s="275">
        <v>138</v>
      </c>
      <c r="AK1153" s="275">
        <v>631</v>
      </c>
      <c r="AL1153" s="275">
        <v>1885</v>
      </c>
      <c r="AM1153" s="275">
        <v>1519</v>
      </c>
      <c r="AN1153" s="275">
        <v>478</v>
      </c>
      <c r="AO1153" s="275">
        <v>106</v>
      </c>
      <c r="AP1153" s="275">
        <v>31</v>
      </c>
      <c r="AQ1153" s="275">
        <v>6</v>
      </c>
      <c r="AR1153" s="275">
        <v>1</v>
      </c>
      <c r="AS1153" s="275">
        <v>0</v>
      </c>
      <c r="AT1153" s="275">
        <v>0</v>
      </c>
      <c r="AU1153" s="275">
        <v>0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2</v>
      </c>
      <c r="BC1153" s="277">
        <v>4026</v>
      </c>
      <c r="BD1153" s="293">
        <v>0.82924819773429459</v>
      </c>
      <c r="BE1153" s="277">
        <v>2483</v>
      </c>
      <c r="BF1153" s="293">
        <v>0.51143151390319264</v>
      </c>
      <c r="BG1153" s="277">
        <v>146</v>
      </c>
      <c r="BH1153" s="293">
        <v>3.0072090628218331E-2</v>
      </c>
      <c r="BI1153" s="294">
        <v>24.40789701338834</v>
      </c>
      <c r="BJ1153" s="294">
        <v>29.56</v>
      </c>
      <c r="BK1153" s="294">
        <v>33.18</v>
      </c>
      <c r="BL1153" s="12"/>
      <c r="BM1153" s="277">
        <v>10298</v>
      </c>
      <c r="BN1153" s="275">
        <v>269</v>
      </c>
      <c r="BO1153" s="275">
        <v>240</v>
      </c>
      <c r="BP1153" s="275">
        <v>1033</v>
      </c>
      <c r="BQ1153" s="275">
        <v>3511</v>
      </c>
      <c r="BR1153" s="275">
        <v>3496</v>
      </c>
      <c r="BS1153" s="275">
        <v>1393</v>
      </c>
      <c r="BT1153" s="275">
        <v>285</v>
      </c>
      <c r="BU1153" s="275">
        <v>50</v>
      </c>
      <c r="BV1153" s="275">
        <v>15</v>
      </c>
      <c r="BW1153" s="275">
        <v>3</v>
      </c>
      <c r="BX1153" s="275">
        <v>0</v>
      </c>
      <c r="BY1153" s="275">
        <v>1</v>
      </c>
      <c r="BZ1153" s="275">
        <v>0</v>
      </c>
      <c r="CA1153" s="275">
        <v>0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2</v>
      </c>
      <c r="CH1153" s="233">
        <v>8754</v>
      </c>
      <c r="CI1153" s="257">
        <v>0.8500679743639542</v>
      </c>
      <c r="CJ1153" s="233">
        <v>5992</v>
      </c>
      <c r="CK1153" s="257">
        <v>0.58186055544765969</v>
      </c>
      <c r="CL1153" s="233">
        <v>356</v>
      </c>
      <c r="CM1153" s="257">
        <v>3.4569819382404353E-2</v>
      </c>
      <c r="CN1153" s="258">
        <v>24.945675859390128</v>
      </c>
      <c r="CO1153" s="258">
        <v>30.401499999999995</v>
      </c>
      <c r="CP1153" s="258">
        <v>33.750499999999995</v>
      </c>
      <c r="CQ1153" s="8"/>
    </row>
    <row r="1154" spans="1:95" x14ac:dyDescent="0.35">
      <c r="A1154" s="134"/>
      <c r="B1154" s="278" t="s">
        <v>58</v>
      </c>
      <c r="C1154" s="279">
        <v>6398</v>
      </c>
      <c r="D1154" s="280">
        <v>212</v>
      </c>
      <c r="E1154" s="280">
        <v>102</v>
      </c>
      <c r="F1154" s="280">
        <v>440</v>
      </c>
      <c r="G1154" s="280">
        <v>1827</v>
      </c>
      <c r="H1154" s="280">
        <v>2339</v>
      </c>
      <c r="I1154" s="280">
        <v>1177</v>
      </c>
      <c r="J1154" s="280">
        <v>239</v>
      </c>
      <c r="K1154" s="280">
        <v>38</v>
      </c>
      <c r="L1154" s="280">
        <v>16</v>
      </c>
      <c r="M1154" s="280">
        <v>6</v>
      </c>
      <c r="N1154" s="280">
        <v>0</v>
      </c>
      <c r="O1154" s="280">
        <v>1</v>
      </c>
      <c r="P1154" s="280">
        <v>0</v>
      </c>
      <c r="Q1154" s="280">
        <v>1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0</v>
      </c>
      <c r="X1154" s="282">
        <v>5644</v>
      </c>
      <c r="Y1154" s="295">
        <v>0.88215067208502662</v>
      </c>
      <c r="Z1154" s="282">
        <v>4282</v>
      </c>
      <c r="AA1154" s="295">
        <v>0.66927164738980927</v>
      </c>
      <c r="AB1154" s="282">
        <v>301</v>
      </c>
      <c r="AC1154" s="295">
        <v>4.7045951859956234E-2</v>
      </c>
      <c r="AD1154" s="296">
        <v>25.900675211003463</v>
      </c>
      <c r="AE1154" s="296">
        <v>31.481499999999997</v>
      </c>
      <c r="AF1154" s="296">
        <v>34.720999999999982</v>
      </c>
      <c r="AG1154" s="12"/>
      <c r="AH1154" s="282">
        <v>5692</v>
      </c>
      <c r="AI1154" s="280">
        <v>63</v>
      </c>
      <c r="AJ1154" s="280">
        <v>145</v>
      </c>
      <c r="AK1154" s="280">
        <v>689</v>
      </c>
      <c r="AL1154" s="280">
        <v>2176</v>
      </c>
      <c r="AM1154" s="280">
        <v>1828</v>
      </c>
      <c r="AN1154" s="280">
        <v>595</v>
      </c>
      <c r="AO1154" s="280">
        <v>145</v>
      </c>
      <c r="AP1154" s="280">
        <v>36</v>
      </c>
      <c r="AQ1154" s="280">
        <v>11</v>
      </c>
      <c r="AR1154" s="280">
        <v>2</v>
      </c>
      <c r="AS1154" s="280">
        <v>0</v>
      </c>
      <c r="AT1154" s="280">
        <v>0</v>
      </c>
      <c r="AU1154" s="280">
        <v>0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2</v>
      </c>
      <c r="BC1154" s="282">
        <v>4793</v>
      </c>
      <c r="BD1154" s="295">
        <v>0.84205903021784967</v>
      </c>
      <c r="BE1154" s="282">
        <v>3020</v>
      </c>
      <c r="BF1154" s="295">
        <v>0.53056921995783557</v>
      </c>
      <c r="BG1154" s="282">
        <v>196</v>
      </c>
      <c r="BH1154" s="295">
        <v>3.4434293745607872E-2</v>
      </c>
      <c r="BI1154" s="296">
        <v>24.671777933942447</v>
      </c>
      <c r="BJ1154" s="296">
        <v>29.770500000000002</v>
      </c>
      <c r="BK1154" s="296">
        <v>33.606999999999992</v>
      </c>
      <c r="BL1154" s="12"/>
      <c r="BM1154" s="282">
        <v>12090</v>
      </c>
      <c r="BN1154" s="280">
        <v>275</v>
      </c>
      <c r="BO1154" s="280">
        <v>247</v>
      </c>
      <c r="BP1154" s="280">
        <v>1129</v>
      </c>
      <c r="BQ1154" s="280">
        <v>4003</v>
      </c>
      <c r="BR1154" s="280">
        <v>4167</v>
      </c>
      <c r="BS1154" s="280">
        <v>1772</v>
      </c>
      <c r="BT1154" s="280">
        <v>384</v>
      </c>
      <c r="BU1154" s="280">
        <v>74</v>
      </c>
      <c r="BV1154" s="280">
        <v>27</v>
      </c>
      <c r="BW1154" s="280">
        <v>8</v>
      </c>
      <c r="BX1154" s="280">
        <v>0</v>
      </c>
      <c r="BY1154" s="280">
        <v>1</v>
      </c>
      <c r="BZ1154" s="280">
        <v>0</v>
      </c>
      <c r="CA1154" s="280">
        <v>1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2</v>
      </c>
      <c r="CH1154" s="238">
        <v>10437</v>
      </c>
      <c r="CI1154" s="259">
        <v>0.86327543424317621</v>
      </c>
      <c r="CJ1154" s="238">
        <v>7302</v>
      </c>
      <c r="CK1154" s="259">
        <v>0.60397022332506201</v>
      </c>
      <c r="CL1154" s="238">
        <v>497</v>
      </c>
      <c r="CM1154" s="259">
        <v>4.110835401157982E-2</v>
      </c>
      <c r="CN1154" s="260">
        <v>25.322107526881641</v>
      </c>
      <c r="CO1154" s="260">
        <v>30.77</v>
      </c>
      <c r="CP1154" s="260">
        <v>34.294499999999985</v>
      </c>
      <c r="CQ1154" s="8"/>
    </row>
    <row r="1155" spans="1:95" x14ac:dyDescent="0.35">
      <c r="A1155" s="134"/>
      <c r="B1155" s="283" t="s">
        <v>59</v>
      </c>
      <c r="C1155" s="284">
        <v>6612</v>
      </c>
      <c r="D1155" s="285">
        <v>212</v>
      </c>
      <c r="E1155" s="285">
        <v>103</v>
      </c>
      <c r="F1155" s="285">
        <v>441</v>
      </c>
      <c r="G1155" s="285">
        <v>1857</v>
      </c>
      <c r="H1155" s="285">
        <v>2415</v>
      </c>
      <c r="I1155" s="285">
        <v>1248</v>
      </c>
      <c r="J1155" s="285">
        <v>257</v>
      </c>
      <c r="K1155" s="285">
        <v>47</v>
      </c>
      <c r="L1155" s="285">
        <v>19</v>
      </c>
      <c r="M1155" s="285">
        <v>9</v>
      </c>
      <c r="N1155" s="285">
        <v>0</v>
      </c>
      <c r="O1155" s="285">
        <v>1</v>
      </c>
      <c r="P1155" s="285">
        <v>0</v>
      </c>
      <c r="Q1155" s="285">
        <v>1</v>
      </c>
      <c r="R1155" s="285">
        <v>0</v>
      </c>
      <c r="S1155" s="285">
        <v>1</v>
      </c>
      <c r="T1155" s="285">
        <v>1</v>
      </c>
      <c r="U1155" s="285">
        <v>0</v>
      </c>
      <c r="V1155" s="285">
        <v>0</v>
      </c>
      <c r="W1155" s="286">
        <v>0</v>
      </c>
      <c r="X1155" s="287">
        <v>5856</v>
      </c>
      <c r="Y1155" s="297">
        <v>0.88566243194192373</v>
      </c>
      <c r="Z1155" s="287">
        <v>4470</v>
      </c>
      <c r="AA1155" s="297">
        <v>0.67604355716878406</v>
      </c>
      <c r="AB1155" s="287">
        <v>336</v>
      </c>
      <c r="AC1155" s="297">
        <v>5.0816696914700546E-2</v>
      </c>
      <c r="AD1155" s="298">
        <v>25.981360502527977</v>
      </c>
      <c r="AE1155" s="298">
        <v>31.52</v>
      </c>
      <c r="AF1155" s="298">
        <v>34.891999999999989</v>
      </c>
      <c r="AG1155" s="12"/>
      <c r="AH1155" s="287">
        <v>5980</v>
      </c>
      <c r="AI1155" s="285">
        <v>64</v>
      </c>
      <c r="AJ1155" s="285">
        <v>145</v>
      </c>
      <c r="AK1155" s="285">
        <v>701</v>
      </c>
      <c r="AL1155" s="285">
        <v>2241</v>
      </c>
      <c r="AM1155" s="285">
        <v>1935</v>
      </c>
      <c r="AN1155" s="285">
        <v>664</v>
      </c>
      <c r="AO1155" s="285">
        <v>165</v>
      </c>
      <c r="AP1155" s="285">
        <v>45</v>
      </c>
      <c r="AQ1155" s="285">
        <v>14</v>
      </c>
      <c r="AR1155" s="285">
        <v>3</v>
      </c>
      <c r="AS1155" s="285">
        <v>0</v>
      </c>
      <c r="AT1155" s="285">
        <v>1</v>
      </c>
      <c r="AU1155" s="285">
        <v>0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2</v>
      </c>
      <c r="BC1155" s="287">
        <v>5068</v>
      </c>
      <c r="BD1155" s="297">
        <v>0.84749163879598666</v>
      </c>
      <c r="BE1155" s="287">
        <v>3244</v>
      </c>
      <c r="BF1155" s="297">
        <v>0.54247491638795986</v>
      </c>
      <c r="BG1155" s="287">
        <v>230</v>
      </c>
      <c r="BH1155" s="297">
        <v>3.8461538461538464E-2</v>
      </c>
      <c r="BI1155" s="298">
        <v>24.768681038872923</v>
      </c>
      <c r="BJ1155" s="298">
        <v>29.85</v>
      </c>
      <c r="BK1155" s="298">
        <v>33.701999999999984</v>
      </c>
      <c r="BL1155" s="12"/>
      <c r="BM1155" s="287">
        <v>12592</v>
      </c>
      <c r="BN1155" s="285">
        <v>276</v>
      </c>
      <c r="BO1155" s="285">
        <v>248</v>
      </c>
      <c r="BP1155" s="285">
        <v>1142</v>
      </c>
      <c r="BQ1155" s="285">
        <v>4098</v>
      </c>
      <c r="BR1155" s="285">
        <v>4350</v>
      </c>
      <c r="BS1155" s="285">
        <v>1912</v>
      </c>
      <c r="BT1155" s="285">
        <v>422</v>
      </c>
      <c r="BU1155" s="285">
        <v>92</v>
      </c>
      <c r="BV1155" s="285">
        <v>33</v>
      </c>
      <c r="BW1155" s="285">
        <v>12</v>
      </c>
      <c r="BX1155" s="285">
        <v>0</v>
      </c>
      <c r="BY1155" s="285">
        <v>2</v>
      </c>
      <c r="BZ1155" s="285">
        <v>0</v>
      </c>
      <c r="CA1155" s="285">
        <v>1</v>
      </c>
      <c r="CB1155" s="285">
        <v>0</v>
      </c>
      <c r="CC1155" s="285">
        <v>1</v>
      </c>
      <c r="CD1155" s="285">
        <v>1</v>
      </c>
      <c r="CE1155" s="285">
        <v>0</v>
      </c>
      <c r="CF1155" s="285">
        <v>0</v>
      </c>
      <c r="CG1155" s="286">
        <v>2</v>
      </c>
      <c r="CH1155" s="243">
        <v>10924</v>
      </c>
      <c r="CI1155" s="261">
        <v>0.86753494282083865</v>
      </c>
      <c r="CJ1155" s="243">
        <v>7714</v>
      </c>
      <c r="CK1155" s="261">
        <v>0.61261118170266837</v>
      </c>
      <c r="CL1155" s="243">
        <v>566</v>
      </c>
      <c r="CM1155" s="261">
        <v>4.4949174078780178E-2</v>
      </c>
      <c r="CN1155" s="262">
        <v>25.406075052343308</v>
      </c>
      <c r="CO1155" s="262">
        <v>30.83</v>
      </c>
      <c r="CP1155" s="262">
        <v>34.42</v>
      </c>
      <c r="CQ1155" s="8"/>
    </row>
    <row r="1156" spans="1:95" x14ac:dyDescent="0.35">
      <c r="A1156" s="134"/>
      <c r="B1156" s="288" t="s">
        <v>60</v>
      </c>
      <c r="C1156" s="289">
        <v>6770</v>
      </c>
      <c r="D1156" s="290">
        <v>212</v>
      </c>
      <c r="E1156" s="290">
        <v>103</v>
      </c>
      <c r="F1156" s="290">
        <v>444</v>
      </c>
      <c r="G1156" s="290">
        <v>1873</v>
      </c>
      <c r="H1156" s="290">
        <v>2440</v>
      </c>
      <c r="I1156" s="290">
        <v>1292</v>
      </c>
      <c r="J1156" s="290">
        <v>296</v>
      </c>
      <c r="K1156" s="290">
        <v>61</v>
      </c>
      <c r="L1156" s="290">
        <v>30</v>
      </c>
      <c r="M1156" s="290">
        <v>13</v>
      </c>
      <c r="N1156" s="290">
        <v>1</v>
      </c>
      <c r="O1156" s="290">
        <v>1</v>
      </c>
      <c r="P1156" s="290">
        <v>0</v>
      </c>
      <c r="Q1156" s="290">
        <v>2</v>
      </c>
      <c r="R1156" s="290">
        <v>0</v>
      </c>
      <c r="S1156" s="290">
        <v>1</v>
      </c>
      <c r="T1156" s="290">
        <v>1</v>
      </c>
      <c r="U1156" s="290">
        <v>0</v>
      </c>
      <c r="V1156" s="290">
        <v>0</v>
      </c>
      <c r="W1156" s="291">
        <v>0</v>
      </c>
      <c r="X1156" s="292">
        <v>6011</v>
      </c>
      <c r="Y1156" s="299">
        <v>0.88788774002954207</v>
      </c>
      <c r="Z1156" s="292">
        <v>4613</v>
      </c>
      <c r="AA1156" s="299">
        <v>0.68138847858197937</v>
      </c>
      <c r="AB1156" s="292">
        <v>406</v>
      </c>
      <c r="AC1156" s="299">
        <v>5.9970457902511078E-2</v>
      </c>
      <c r="AD1156" s="300">
        <v>26.259416543574563</v>
      </c>
      <c r="AE1156" s="300">
        <v>31.843499999999995</v>
      </c>
      <c r="AF1156" s="300">
        <v>35.6</v>
      </c>
      <c r="AG1156" s="12"/>
      <c r="AH1156" s="292">
        <v>6117</v>
      </c>
      <c r="AI1156" s="290">
        <v>64</v>
      </c>
      <c r="AJ1156" s="290">
        <v>145</v>
      </c>
      <c r="AK1156" s="290">
        <v>703</v>
      </c>
      <c r="AL1156" s="290">
        <v>2250</v>
      </c>
      <c r="AM1156" s="290">
        <v>1970</v>
      </c>
      <c r="AN1156" s="290">
        <v>706</v>
      </c>
      <c r="AO1156" s="290">
        <v>190</v>
      </c>
      <c r="AP1156" s="290">
        <v>56</v>
      </c>
      <c r="AQ1156" s="290">
        <v>21</v>
      </c>
      <c r="AR1156" s="290">
        <v>8</v>
      </c>
      <c r="AS1156" s="290">
        <v>1</v>
      </c>
      <c r="AT1156" s="290">
        <v>1</v>
      </c>
      <c r="AU1156" s="290">
        <v>0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2</v>
      </c>
      <c r="BC1156" s="292">
        <v>5203</v>
      </c>
      <c r="BD1156" s="299">
        <v>0.8505803498446951</v>
      </c>
      <c r="BE1156" s="292">
        <v>3370</v>
      </c>
      <c r="BF1156" s="299">
        <v>0.55092365538662746</v>
      </c>
      <c r="BG1156" s="292">
        <v>279</v>
      </c>
      <c r="BH1156" s="299">
        <v>4.5610593428151054E-2</v>
      </c>
      <c r="BI1156" s="300">
        <v>25.062653261402662</v>
      </c>
      <c r="BJ1156" s="300">
        <v>30.283000000000001</v>
      </c>
      <c r="BK1156" s="300">
        <v>34.659999999999997</v>
      </c>
      <c r="BL1156" s="12"/>
      <c r="BM1156" s="292">
        <v>12887</v>
      </c>
      <c r="BN1156" s="290">
        <v>276</v>
      </c>
      <c r="BO1156" s="290">
        <v>248</v>
      </c>
      <c r="BP1156" s="290">
        <v>1147</v>
      </c>
      <c r="BQ1156" s="290">
        <v>4123</v>
      </c>
      <c r="BR1156" s="290">
        <v>4410</v>
      </c>
      <c r="BS1156" s="290">
        <v>1998</v>
      </c>
      <c r="BT1156" s="290">
        <v>486</v>
      </c>
      <c r="BU1156" s="290">
        <v>117</v>
      </c>
      <c r="BV1156" s="290">
        <v>51</v>
      </c>
      <c r="BW1156" s="290">
        <v>21</v>
      </c>
      <c r="BX1156" s="290">
        <v>2</v>
      </c>
      <c r="BY1156" s="290">
        <v>2</v>
      </c>
      <c r="BZ1156" s="290">
        <v>0</v>
      </c>
      <c r="CA1156" s="290">
        <v>2</v>
      </c>
      <c r="CB1156" s="290">
        <v>0</v>
      </c>
      <c r="CC1156" s="290">
        <v>1</v>
      </c>
      <c r="CD1156" s="290">
        <v>1</v>
      </c>
      <c r="CE1156" s="290">
        <v>0</v>
      </c>
      <c r="CF1156" s="290">
        <v>0</v>
      </c>
      <c r="CG1156" s="291">
        <v>2</v>
      </c>
      <c r="CH1156" s="248">
        <v>11214</v>
      </c>
      <c r="CI1156" s="263">
        <v>0.87017925040738731</v>
      </c>
      <c r="CJ1156" s="248">
        <v>7983</v>
      </c>
      <c r="CK1156" s="263">
        <v>0.61946147280204855</v>
      </c>
      <c r="CL1156" s="248">
        <v>685</v>
      </c>
      <c r="CM1156" s="263">
        <v>5.3154341584542561E-2</v>
      </c>
      <c r="CN1156" s="264">
        <v>25.691355629704294</v>
      </c>
      <c r="CO1156" s="264">
        <v>31.27</v>
      </c>
      <c r="CP1156" s="264">
        <v>35.229999999999997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64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38</v>
      </c>
      <c r="D1159" s="192">
        <v>0</v>
      </c>
      <c r="E1159" s="63">
        <v>0</v>
      </c>
      <c r="F1159" s="63">
        <v>1</v>
      </c>
      <c r="G1159" s="63">
        <v>3</v>
      </c>
      <c r="H1159" s="63">
        <v>8</v>
      </c>
      <c r="I1159" s="63">
        <v>12</v>
      </c>
      <c r="J1159" s="63">
        <v>5</v>
      </c>
      <c r="K1159" s="63">
        <v>7</v>
      </c>
      <c r="L1159" s="63">
        <v>0</v>
      </c>
      <c r="M1159" s="63">
        <v>1</v>
      </c>
      <c r="N1159" s="63">
        <v>1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37</v>
      </c>
      <c r="Y1159" s="24">
        <v>0.97368421052631582</v>
      </c>
      <c r="Z1159" s="73">
        <v>34</v>
      </c>
      <c r="AA1159" s="24">
        <v>0.89473684210526316</v>
      </c>
      <c r="AB1159" s="73">
        <v>14</v>
      </c>
      <c r="AC1159" s="24">
        <v>0.36842105263157893</v>
      </c>
      <c r="AD1159" s="19">
        <v>33.967894736842098</v>
      </c>
      <c r="AE1159" s="19">
        <v>41.772999999999996</v>
      </c>
      <c r="AF1159" s="19">
        <v>52.443999999999981</v>
      </c>
      <c r="AG1159" s="8"/>
      <c r="AH1159" s="70">
        <v>49</v>
      </c>
      <c r="AI1159" s="192">
        <v>0</v>
      </c>
      <c r="AJ1159" s="63">
        <v>0</v>
      </c>
      <c r="AK1159" s="63">
        <v>0</v>
      </c>
      <c r="AL1159" s="63">
        <v>3</v>
      </c>
      <c r="AM1159" s="63">
        <v>15</v>
      </c>
      <c r="AN1159" s="63">
        <v>14</v>
      </c>
      <c r="AO1159" s="63">
        <v>8</v>
      </c>
      <c r="AP1159" s="63">
        <v>5</v>
      </c>
      <c r="AQ1159" s="63">
        <v>1</v>
      </c>
      <c r="AR1159" s="63">
        <v>1</v>
      </c>
      <c r="AS1159" s="63">
        <v>1</v>
      </c>
      <c r="AT1159" s="63">
        <v>1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49</v>
      </c>
      <c r="BD1159" s="24">
        <v>1</v>
      </c>
      <c r="BE1159" s="73">
        <v>47</v>
      </c>
      <c r="BF1159" s="24">
        <v>0.95918367346938771</v>
      </c>
      <c r="BG1159" s="73">
        <v>17</v>
      </c>
      <c r="BH1159" s="24">
        <v>0.34693877551020408</v>
      </c>
      <c r="BI1159" s="19">
        <v>33.822448979591847</v>
      </c>
      <c r="BJ1159" s="19">
        <v>42.384999999999998</v>
      </c>
      <c r="BK1159" s="19">
        <v>54.45</v>
      </c>
      <c r="BL1159" s="8"/>
      <c r="BM1159" s="70">
        <v>87</v>
      </c>
      <c r="BN1159" s="207">
        <v>0</v>
      </c>
      <c r="BO1159" s="113">
        <v>0</v>
      </c>
      <c r="BP1159" s="113">
        <v>1</v>
      </c>
      <c r="BQ1159" s="113">
        <v>6</v>
      </c>
      <c r="BR1159" s="113">
        <v>23</v>
      </c>
      <c r="BS1159" s="113">
        <v>26</v>
      </c>
      <c r="BT1159" s="113">
        <v>13</v>
      </c>
      <c r="BU1159" s="113">
        <v>12</v>
      </c>
      <c r="BV1159" s="113">
        <v>1</v>
      </c>
      <c r="BW1159" s="113">
        <v>2</v>
      </c>
      <c r="BX1159" s="113">
        <v>2</v>
      </c>
      <c r="BY1159" s="113">
        <v>1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86</v>
      </c>
      <c r="CI1159" s="24">
        <v>0.9885057471264368</v>
      </c>
      <c r="CJ1159" s="73">
        <v>81</v>
      </c>
      <c r="CK1159" s="24">
        <v>0.93103448275862066</v>
      </c>
      <c r="CL1159" s="73">
        <v>31</v>
      </c>
      <c r="CM1159" s="24">
        <v>0.35632183908045978</v>
      </c>
      <c r="CN1159" s="19">
        <v>33.885977011494248</v>
      </c>
      <c r="CO1159" s="19">
        <v>41.66</v>
      </c>
      <c r="CP1159" s="19">
        <v>51.813999999999993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26</v>
      </c>
      <c r="D1160" s="154">
        <v>0</v>
      </c>
      <c r="E1160" s="91">
        <v>0</v>
      </c>
      <c r="F1160" s="91">
        <v>1</v>
      </c>
      <c r="G1160" s="91">
        <v>2</v>
      </c>
      <c r="H1160" s="91">
        <v>4</v>
      </c>
      <c r="I1160" s="91">
        <v>7</v>
      </c>
      <c r="J1160" s="91">
        <v>6</v>
      </c>
      <c r="K1160" s="91">
        <v>4</v>
      </c>
      <c r="L1160" s="91">
        <v>0</v>
      </c>
      <c r="M1160" s="91">
        <v>1</v>
      </c>
      <c r="N1160" s="91">
        <v>0</v>
      </c>
      <c r="O1160" s="91">
        <v>0</v>
      </c>
      <c r="P1160" s="91">
        <v>1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25</v>
      </c>
      <c r="Y1160" s="25">
        <v>0.96153846153846156</v>
      </c>
      <c r="Z1160" s="74">
        <v>23</v>
      </c>
      <c r="AA1160" s="25">
        <v>0.88461538461538458</v>
      </c>
      <c r="AB1160" s="74">
        <v>12</v>
      </c>
      <c r="AC1160" s="25">
        <v>0.46153846153846156</v>
      </c>
      <c r="AD1160" s="21">
        <v>35.209230769230778</v>
      </c>
      <c r="AE1160" s="21">
        <v>42.982499999999995</v>
      </c>
      <c r="AF1160" s="21">
        <v>63.047999999999981</v>
      </c>
      <c r="AG1160" s="8"/>
      <c r="AH1160" s="71">
        <v>18</v>
      </c>
      <c r="AI1160" s="154">
        <v>0</v>
      </c>
      <c r="AJ1160" s="91">
        <v>0</v>
      </c>
      <c r="AK1160" s="91">
        <v>1</v>
      </c>
      <c r="AL1160" s="91">
        <v>0</v>
      </c>
      <c r="AM1160" s="91">
        <v>0</v>
      </c>
      <c r="AN1160" s="91">
        <v>6</v>
      </c>
      <c r="AO1160" s="91">
        <v>6</v>
      </c>
      <c r="AP1160" s="91">
        <v>2</v>
      </c>
      <c r="AQ1160" s="91">
        <v>1</v>
      </c>
      <c r="AR1160" s="91">
        <v>1</v>
      </c>
      <c r="AS1160" s="91">
        <v>0</v>
      </c>
      <c r="AT1160" s="91">
        <v>0</v>
      </c>
      <c r="AU1160" s="91">
        <v>0</v>
      </c>
      <c r="AV1160" s="91">
        <v>1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17</v>
      </c>
      <c r="BD1160" s="25">
        <v>0.94444444444444442</v>
      </c>
      <c r="BE1160" s="74">
        <v>17</v>
      </c>
      <c r="BF1160" s="25">
        <v>0.94444444444444442</v>
      </c>
      <c r="BG1160" s="74">
        <v>11</v>
      </c>
      <c r="BH1160" s="25">
        <v>0.61111111111111116</v>
      </c>
      <c r="BI1160" s="21">
        <v>38.655555555555544</v>
      </c>
      <c r="BJ1160" s="21">
        <v>46.668499999999987</v>
      </c>
      <c r="BK1160" s="21" t="s">
        <v>126</v>
      </c>
      <c r="BL1160" s="8"/>
      <c r="BM1160" s="71">
        <v>44</v>
      </c>
      <c r="BN1160" s="143">
        <v>0</v>
      </c>
      <c r="BO1160" s="7">
        <v>0</v>
      </c>
      <c r="BP1160" s="7">
        <v>2</v>
      </c>
      <c r="BQ1160" s="7">
        <v>2</v>
      </c>
      <c r="BR1160" s="7">
        <v>4</v>
      </c>
      <c r="BS1160" s="7">
        <v>13</v>
      </c>
      <c r="BT1160" s="7">
        <v>12</v>
      </c>
      <c r="BU1160" s="7">
        <v>6</v>
      </c>
      <c r="BV1160" s="7">
        <v>1</v>
      </c>
      <c r="BW1160" s="7">
        <v>2</v>
      </c>
      <c r="BX1160" s="7">
        <v>0</v>
      </c>
      <c r="BY1160" s="7">
        <v>0</v>
      </c>
      <c r="BZ1160" s="7">
        <v>1</v>
      </c>
      <c r="CA1160" s="7">
        <v>1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42</v>
      </c>
      <c r="CI1160" s="25">
        <v>0.95454545454545459</v>
      </c>
      <c r="CJ1160" s="74">
        <v>40</v>
      </c>
      <c r="CK1160" s="25">
        <v>0.90909090909090906</v>
      </c>
      <c r="CL1160" s="74">
        <v>23</v>
      </c>
      <c r="CM1160" s="25">
        <v>0.52272727272727271</v>
      </c>
      <c r="CN1160" s="21">
        <v>36.619090909090907</v>
      </c>
      <c r="CO1160" s="21">
        <v>43.474999999999994</v>
      </c>
      <c r="CP1160" s="21">
        <v>64.600000000000009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7</v>
      </c>
      <c r="D1161" s="154">
        <v>0</v>
      </c>
      <c r="E1161" s="91">
        <v>0</v>
      </c>
      <c r="F1161" s="91">
        <v>0</v>
      </c>
      <c r="G1161" s="91">
        <v>1</v>
      </c>
      <c r="H1161" s="91">
        <v>2</v>
      </c>
      <c r="I1161" s="91">
        <v>1</v>
      </c>
      <c r="J1161" s="91">
        <v>1</v>
      </c>
      <c r="K1161" s="91">
        <v>2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7</v>
      </c>
      <c r="Y1161" s="25">
        <v>1</v>
      </c>
      <c r="Z1161" s="74">
        <v>7</v>
      </c>
      <c r="AA1161" s="25">
        <v>1</v>
      </c>
      <c r="AB1161" s="74">
        <v>3</v>
      </c>
      <c r="AC1161" s="25">
        <v>0.42857142857142855</v>
      </c>
      <c r="AD1161" s="21">
        <v>33.441428571428574</v>
      </c>
      <c r="AE1161" s="21">
        <v>41.997999999999998</v>
      </c>
      <c r="AF1161" s="21" t="s">
        <v>126</v>
      </c>
      <c r="AG1161" s="8"/>
      <c r="AH1161" s="71">
        <v>7</v>
      </c>
      <c r="AI1161" s="154">
        <v>0</v>
      </c>
      <c r="AJ1161" s="91">
        <v>0</v>
      </c>
      <c r="AK1161" s="91">
        <v>0</v>
      </c>
      <c r="AL1161" s="91">
        <v>2</v>
      </c>
      <c r="AM1161" s="91">
        <v>2</v>
      </c>
      <c r="AN1161" s="91">
        <v>1</v>
      </c>
      <c r="AO1161" s="91">
        <v>1</v>
      </c>
      <c r="AP1161" s="91">
        <v>1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7</v>
      </c>
      <c r="BD1161" s="25">
        <v>1</v>
      </c>
      <c r="BE1161" s="74">
        <v>5</v>
      </c>
      <c r="BF1161" s="25">
        <v>0.7142857142857143</v>
      </c>
      <c r="BG1161" s="74">
        <v>2</v>
      </c>
      <c r="BH1161" s="25">
        <v>0.2857142857142857</v>
      </c>
      <c r="BI1161" s="21">
        <v>30.665714285714284</v>
      </c>
      <c r="BJ1161" s="21">
        <v>40.713999999999999</v>
      </c>
      <c r="BK1161" s="21" t="s">
        <v>126</v>
      </c>
      <c r="BL1161" s="8"/>
      <c r="BM1161" s="71">
        <v>14</v>
      </c>
      <c r="BN1161" s="143">
        <v>0</v>
      </c>
      <c r="BO1161" s="7">
        <v>0</v>
      </c>
      <c r="BP1161" s="7">
        <v>0</v>
      </c>
      <c r="BQ1161" s="7">
        <v>3</v>
      </c>
      <c r="BR1161" s="7">
        <v>4</v>
      </c>
      <c r="BS1161" s="7">
        <v>2</v>
      </c>
      <c r="BT1161" s="7">
        <v>2</v>
      </c>
      <c r="BU1161" s="7">
        <v>3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14</v>
      </c>
      <c r="CI1161" s="25">
        <v>1</v>
      </c>
      <c r="CJ1161" s="74">
        <v>12</v>
      </c>
      <c r="CK1161" s="25">
        <v>0.8571428571428571</v>
      </c>
      <c r="CL1161" s="74">
        <v>5</v>
      </c>
      <c r="CM1161" s="25">
        <v>0.35714285714285715</v>
      </c>
      <c r="CN1161" s="21">
        <v>32.053571428571438</v>
      </c>
      <c r="CO1161" s="21">
        <v>41.675000000000004</v>
      </c>
      <c r="CP1161" s="21" t="s">
        <v>126</v>
      </c>
      <c r="CQ1161" s="8"/>
    </row>
    <row r="1162" spans="1:95" x14ac:dyDescent="0.35">
      <c r="A1162" s="134">
        <v>4</v>
      </c>
      <c r="B1162" s="184">
        <v>0.125</v>
      </c>
      <c r="C1162" s="71">
        <v>9</v>
      </c>
      <c r="D1162" s="154">
        <v>0</v>
      </c>
      <c r="E1162" s="91">
        <v>0</v>
      </c>
      <c r="F1162" s="91">
        <v>0</v>
      </c>
      <c r="G1162" s="91">
        <v>1</v>
      </c>
      <c r="H1162" s="91">
        <v>0</v>
      </c>
      <c r="I1162" s="91">
        <v>3</v>
      </c>
      <c r="J1162" s="91">
        <v>3</v>
      </c>
      <c r="K1162" s="91">
        <v>1</v>
      </c>
      <c r="L1162" s="91">
        <v>0</v>
      </c>
      <c r="M1162" s="91">
        <v>1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9</v>
      </c>
      <c r="Y1162" s="25">
        <v>1</v>
      </c>
      <c r="Z1162" s="74">
        <v>9</v>
      </c>
      <c r="AA1162" s="25">
        <v>1</v>
      </c>
      <c r="AB1162" s="74">
        <v>5</v>
      </c>
      <c r="AC1162" s="25">
        <v>0.55555555555555558</v>
      </c>
      <c r="AD1162" s="21">
        <v>36.53</v>
      </c>
      <c r="AE1162" s="21">
        <v>46.730000000000004</v>
      </c>
      <c r="AF1162" s="21" t="s">
        <v>126</v>
      </c>
      <c r="AG1162" s="8"/>
      <c r="AH1162" s="71">
        <v>5</v>
      </c>
      <c r="AI1162" s="154">
        <v>0</v>
      </c>
      <c r="AJ1162" s="91">
        <v>0</v>
      </c>
      <c r="AK1162" s="91">
        <v>1</v>
      </c>
      <c r="AL1162" s="91">
        <v>0</v>
      </c>
      <c r="AM1162" s="91">
        <v>0</v>
      </c>
      <c r="AN1162" s="91">
        <v>2</v>
      </c>
      <c r="AO1162" s="91">
        <v>1</v>
      </c>
      <c r="AP1162" s="91">
        <v>0</v>
      </c>
      <c r="AQ1162" s="91">
        <v>1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4</v>
      </c>
      <c r="BD1162" s="25">
        <v>0.8</v>
      </c>
      <c r="BE1162" s="74">
        <v>4</v>
      </c>
      <c r="BF1162" s="25">
        <v>0.8</v>
      </c>
      <c r="BG1162" s="74">
        <v>2</v>
      </c>
      <c r="BH1162" s="25">
        <v>0.4</v>
      </c>
      <c r="BI1162" s="21">
        <v>33.720000000000006</v>
      </c>
      <c r="BJ1162" s="21" t="s">
        <v>126</v>
      </c>
      <c r="BK1162" s="21" t="s">
        <v>126</v>
      </c>
      <c r="BL1162" s="8"/>
      <c r="BM1162" s="71">
        <v>14</v>
      </c>
      <c r="BN1162" s="143">
        <v>0</v>
      </c>
      <c r="BO1162" s="7">
        <v>0</v>
      </c>
      <c r="BP1162" s="7">
        <v>1</v>
      </c>
      <c r="BQ1162" s="7">
        <v>1</v>
      </c>
      <c r="BR1162" s="7">
        <v>0</v>
      </c>
      <c r="BS1162" s="7">
        <v>5</v>
      </c>
      <c r="BT1162" s="7">
        <v>4</v>
      </c>
      <c r="BU1162" s="7">
        <v>1</v>
      </c>
      <c r="BV1162" s="7">
        <v>1</v>
      </c>
      <c r="BW1162" s="7">
        <v>1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13</v>
      </c>
      <c r="CI1162" s="25">
        <v>0.9285714285714286</v>
      </c>
      <c r="CJ1162" s="74">
        <v>13</v>
      </c>
      <c r="CK1162" s="25">
        <v>0.9285714285714286</v>
      </c>
      <c r="CL1162" s="74">
        <v>7</v>
      </c>
      <c r="CM1162" s="25">
        <v>0.5</v>
      </c>
      <c r="CN1162" s="21">
        <v>35.526428571428575</v>
      </c>
      <c r="CO1162" s="21">
        <v>46.394999999999996</v>
      </c>
      <c r="CP1162" s="21" t="s">
        <v>126</v>
      </c>
      <c r="CQ1162" s="8"/>
    </row>
    <row r="1163" spans="1:95" x14ac:dyDescent="0.35">
      <c r="A1163" s="134">
        <v>4</v>
      </c>
      <c r="B1163" s="184">
        <v>0.16666700000000001</v>
      </c>
      <c r="C1163" s="71">
        <v>18</v>
      </c>
      <c r="D1163" s="154">
        <v>0</v>
      </c>
      <c r="E1163" s="91">
        <v>0</v>
      </c>
      <c r="F1163" s="91">
        <v>1</v>
      </c>
      <c r="G1163" s="91">
        <v>1</v>
      </c>
      <c r="H1163" s="91">
        <v>1</v>
      </c>
      <c r="I1163" s="91">
        <v>3</v>
      </c>
      <c r="J1163" s="91">
        <v>9</v>
      </c>
      <c r="K1163" s="91">
        <v>2</v>
      </c>
      <c r="L1163" s="91">
        <v>1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17</v>
      </c>
      <c r="Y1163" s="25">
        <v>0.94444444444444442</v>
      </c>
      <c r="Z1163" s="74">
        <v>16</v>
      </c>
      <c r="AA1163" s="25">
        <v>0.88888888888888884</v>
      </c>
      <c r="AB1163" s="74">
        <v>12</v>
      </c>
      <c r="AC1163" s="25">
        <v>0.66666666666666663</v>
      </c>
      <c r="AD1163" s="21">
        <v>34.608333333333334</v>
      </c>
      <c r="AE1163" s="21">
        <v>41.399000000000001</v>
      </c>
      <c r="AF1163" s="21" t="s">
        <v>126</v>
      </c>
      <c r="AG1163" s="8"/>
      <c r="AH1163" s="71">
        <v>15</v>
      </c>
      <c r="AI1163" s="154">
        <v>0</v>
      </c>
      <c r="AJ1163" s="91">
        <v>0</v>
      </c>
      <c r="AK1163" s="91">
        <v>0</v>
      </c>
      <c r="AL1163" s="91">
        <v>0</v>
      </c>
      <c r="AM1163" s="91">
        <v>2</v>
      </c>
      <c r="AN1163" s="91">
        <v>5</v>
      </c>
      <c r="AO1163" s="91">
        <v>4</v>
      </c>
      <c r="AP1163" s="91">
        <v>2</v>
      </c>
      <c r="AQ1163" s="91">
        <v>2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15</v>
      </c>
      <c r="BD1163" s="25">
        <v>1</v>
      </c>
      <c r="BE1163" s="74">
        <v>15</v>
      </c>
      <c r="BF1163" s="25">
        <v>1</v>
      </c>
      <c r="BG1163" s="74">
        <v>8</v>
      </c>
      <c r="BH1163" s="25">
        <v>0.53333333333333333</v>
      </c>
      <c r="BI1163" s="21">
        <v>36.239333333333335</v>
      </c>
      <c r="BJ1163" s="21">
        <v>44.693999999999996</v>
      </c>
      <c r="BK1163" s="21" t="s">
        <v>126</v>
      </c>
      <c r="BL1163" s="8"/>
      <c r="BM1163" s="71">
        <v>33</v>
      </c>
      <c r="BN1163" s="143">
        <v>0</v>
      </c>
      <c r="BO1163" s="7">
        <v>0</v>
      </c>
      <c r="BP1163" s="7">
        <v>1</v>
      </c>
      <c r="BQ1163" s="7">
        <v>1</v>
      </c>
      <c r="BR1163" s="7">
        <v>3</v>
      </c>
      <c r="BS1163" s="7">
        <v>8</v>
      </c>
      <c r="BT1163" s="7">
        <v>13</v>
      </c>
      <c r="BU1163" s="7">
        <v>4</v>
      </c>
      <c r="BV1163" s="7">
        <v>3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32</v>
      </c>
      <c r="CI1163" s="25">
        <v>0.96969696969696972</v>
      </c>
      <c r="CJ1163" s="74">
        <v>31</v>
      </c>
      <c r="CK1163" s="25">
        <v>0.93939393939393945</v>
      </c>
      <c r="CL1163" s="74">
        <v>20</v>
      </c>
      <c r="CM1163" s="25">
        <v>0.60606060606060608</v>
      </c>
      <c r="CN1163" s="21">
        <v>35.349696969696978</v>
      </c>
      <c r="CO1163" s="21">
        <v>41.744</v>
      </c>
      <c r="CP1163" s="21">
        <v>46.334999999999987</v>
      </c>
      <c r="CQ1163" s="8"/>
    </row>
    <row r="1164" spans="1:95" x14ac:dyDescent="0.35">
      <c r="A1164" s="134">
        <v>4</v>
      </c>
      <c r="B1164" s="184">
        <v>0.20833299999999999</v>
      </c>
      <c r="C1164" s="71">
        <v>56</v>
      </c>
      <c r="D1164" s="154">
        <v>0</v>
      </c>
      <c r="E1164" s="91">
        <v>0</v>
      </c>
      <c r="F1164" s="91">
        <v>0</v>
      </c>
      <c r="G1164" s="91">
        <v>9</v>
      </c>
      <c r="H1164" s="91">
        <v>7</v>
      </c>
      <c r="I1164" s="91">
        <v>12</v>
      </c>
      <c r="J1164" s="91">
        <v>14</v>
      </c>
      <c r="K1164" s="91">
        <v>7</v>
      </c>
      <c r="L1164" s="91">
        <v>4</v>
      </c>
      <c r="M1164" s="91">
        <v>2</v>
      </c>
      <c r="N1164" s="91">
        <v>0</v>
      </c>
      <c r="O1164" s="91">
        <v>1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56</v>
      </c>
      <c r="Y1164" s="25">
        <v>1</v>
      </c>
      <c r="Z1164" s="74">
        <v>47</v>
      </c>
      <c r="AA1164" s="25">
        <v>0.8392857142857143</v>
      </c>
      <c r="AB1164" s="74">
        <v>28</v>
      </c>
      <c r="AC1164" s="25">
        <v>0.5</v>
      </c>
      <c r="AD1164" s="21">
        <v>34.781785714285711</v>
      </c>
      <c r="AE1164" s="21">
        <v>43.651999999999994</v>
      </c>
      <c r="AF1164" s="21">
        <v>50.4285</v>
      </c>
      <c r="AG1164" s="8"/>
      <c r="AH1164" s="71">
        <v>23</v>
      </c>
      <c r="AI1164" s="154">
        <v>0</v>
      </c>
      <c r="AJ1164" s="91">
        <v>0</v>
      </c>
      <c r="AK1164" s="91">
        <v>2</v>
      </c>
      <c r="AL1164" s="91">
        <v>0</v>
      </c>
      <c r="AM1164" s="91">
        <v>5</v>
      </c>
      <c r="AN1164" s="91">
        <v>7</v>
      </c>
      <c r="AO1164" s="91">
        <v>5</v>
      </c>
      <c r="AP1164" s="91">
        <v>2</v>
      </c>
      <c r="AQ1164" s="91">
        <v>1</v>
      </c>
      <c r="AR1164" s="91">
        <v>0</v>
      </c>
      <c r="AS1164" s="91">
        <v>0</v>
      </c>
      <c r="AT1164" s="91">
        <v>0</v>
      </c>
      <c r="AU1164" s="91">
        <v>1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21</v>
      </c>
      <c r="BD1164" s="25">
        <v>0.91304347826086951</v>
      </c>
      <c r="BE1164" s="74">
        <v>21</v>
      </c>
      <c r="BF1164" s="25">
        <v>0.91304347826086951</v>
      </c>
      <c r="BG1164" s="74">
        <v>9</v>
      </c>
      <c r="BH1164" s="25">
        <v>0.39130434782608697</v>
      </c>
      <c r="BI1164" s="21">
        <v>34.47608695652174</v>
      </c>
      <c r="BJ1164" s="21">
        <v>42.283999999999999</v>
      </c>
      <c r="BK1164" s="21">
        <v>64.053999999999945</v>
      </c>
      <c r="BL1164" s="8"/>
      <c r="BM1164" s="71">
        <v>79</v>
      </c>
      <c r="BN1164" s="143">
        <v>0</v>
      </c>
      <c r="BO1164" s="7">
        <v>0</v>
      </c>
      <c r="BP1164" s="7">
        <v>2</v>
      </c>
      <c r="BQ1164" s="7">
        <v>9</v>
      </c>
      <c r="BR1164" s="7">
        <v>12</v>
      </c>
      <c r="BS1164" s="7">
        <v>19</v>
      </c>
      <c r="BT1164" s="7">
        <v>19</v>
      </c>
      <c r="BU1164" s="7">
        <v>9</v>
      </c>
      <c r="BV1164" s="7">
        <v>5</v>
      </c>
      <c r="BW1164" s="7">
        <v>2</v>
      </c>
      <c r="BX1164" s="7">
        <v>0</v>
      </c>
      <c r="BY1164" s="7">
        <v>1</v>
      </c>
      <c r="BZ1164" s="7">
        <v>1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77</v>
      </c>
      <c r="CI1164" s="25">
        <v>0.97468354430379744</v>
      </c>
      <c r="CJ1164" s="74">
        <v>68</v>
      </c>
      <c r="CK1164" s="25">
        <v>0.86075949367088611</v>
      </c>
      <c r="CL1164" s="74">
        <v>37</v>
      </c>
      <c r="CM1164" s="25">
        <v>0.46835443037974683</v>
      </c>
      <c r="CN1164" s="21">
        <v>34.692784810126589</v>
      </c>
      <c r="CO1164" s="21">
        <v>42.41</v>
      </c>
      <c r="CP1164" s="21">
        <v>50.37</v>
      </c>
      <c r="CQ1164" s="8"/>
    </row>
    <row r="1165" spans="1:95" x14ac:dyDescent="0.35">
      <c r="A1165" s="134">
        <v>4</v>
      </c>
      <c r="B1165" s="184">
        <v>0.25</v>
      </c>
      <c r="C1165" s="71">
        <v>244</v>
      </c>
      <c r="D1165" s="154">
        <v>0</v>
      </c>
      <c r="E1165" s="91">
        <v>0</v>
      </c>
      <c r="F1165" s="91">
        <v>0</v>
      </c>
      <c r="G1165" s="91">
        <v>14</v>
      </c>
      <c r="H1165" s="91">
        <v>67</v>
      </c>
      <c r="I1165" s="91">
        <v>108</v>
      </c>
      <c r="J1165" s="91">
        <v>40</v>
      </c>
      <c r="K1165" s="91">
        <v>11</v>
      </c>
      <c r="L1165" s="91">
        <v>3</v>
      </c>
      <c r="M1165" s="91">
        <v>0</v>
      </c>
      <c r="N1165" s="91">
        <v>1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244</v>
      </c>
      <c r="Y1165" s="25">
        <v>1</v>
      </c>
      <c r="Z1165" s="74">
        <v>240</v>
      </c>
      <c r="AA1165" s="25">
        <v>0.98360655737704916</v>
      </c>
      <c r="AB1165" s="74">
        <v>55</v>
      </c>
      <c r="AC1165" s="25">
        <v>0.22540983606557377</v>
      </c>
      <c r="AD1165" s="21">
        <v>32.032827868852465</v>
      </c>
      <c r="AE1165" s="21">
        <v>36.712499999999999</v>
      </c>
      <c r="AF1165" s="21">
        <v>40.745000000000005</v>
      </c>
      <c r="AG1165" s="8"/>
      <c r="AH1165" s="71">
        <v>71</v>
      </c>
      <c r="AI1165" s="154">
        <v>0</v>
      </c>
      <c r="AJ1165" s="91">
        <v>1</v>
      </c>
      <c r="AK1165" s="91">
        <v>1</v>
      </c>
      <c r="AL1165" s="91">
        <v>9</v>
      </c>
      <c r="AM1165" s="91">
        <v>22</v>
      </c>
      <c r="AN1165" s="91">
        <v>18</v>
      </c>
      <c r="AO1165" s="91">
        <v>11</v>
      </c>
      <c r="AP1165" s="91">
        <v>8</v>
      </c>
      <c r="AQ1165" s="91">
        <v>1</v>
      </c>
      <c r="AR1165" s="91">
        <v>0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69</v>
      </c>
      <c r="BD1165" s="25">
        <v>0.971830985915493</v>
      </c>
      <c r="BE1165" s="74">
        <v>62</v>
      </c>
      <c r="BF1165" s="25">
        <v>0.87323943661971826</v>
      </c>
      <c r="BG1165" s="74">
        <v>20</v>
      </c>
      <c r="BH1165" s="25">
        <v>0.28169014084507044</v>
      </c>
      <c r="BI1165" s="21">
        <v>30.898028169014093</v>
      </c>
      <c r="BJ1165" s="21">
        <v>37.181999999999995</v>
      </c>
      <c r="BK1165" s="21">
        <v>41.715999999999994</v>
      </c>
      <c r="BL1165" s="8"/>
      <c r="BM1165" s="71">
        <v>315</v>
      </c>
      <c r="BN1165" s="143">
        <v>0</v>
      </c>
      <c r="BO1165" s="7">
        <v>1</v>
      </c>
      <c r="BP1165" s="7">
        <v>1</v>
      </c>
      <c r="BQ1165" s="7">
        <v>23</v>
      </c>
      <c r="BR1165" s="7">
        <v>89</v>
      </c>
      <c r="BS1165" s="7">
        <v>126</v>
      </c>
      <c r="BT1165" s="7">
        <v>51</v>
      </c>
      <c r="BU1165" s="7">
        <v>19</v>
      </c>
      <c r="BV1165" s="7">
        <v>4</v>
      </c>
      <c r="BW1165" s="7">
        <v>0</v>
      </c>
      <c r="BX1165" s="7">
        <v>1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313</v>
      </c>
      <c r="CI1165" s="25">
        <v>0.99365079365079367</v>
      </c>
      <c r="CJ1165" s="74">
        <v>302</v>
      </c>
      <c r="CK1165" s="25">
        <v>0.95873015873015877</v>
      </c>
      <c r="CL1165" s="74">
        <v>75</v>
      </c>
      <c r="CM1165" s="25">
        <v>0.23809523809523808</v>
      </c>
      <c r="CN1165" s="21">
        <v>31.777047619047632</v>
      </c>
      <c r="CO1165" s="21">
        <v>36.839999999999996</v>
      </c>
      <c r="CP1165" s="21">
        <v>41.366</v>
      </c>
      <c r="CQ1165" s="8"/>
    </row>
    <row r="1166" spans="1:95" x14ac:dyDescent="0.35">
      <c r="A1166" s="134">
        <v>4</v>
      </c>
      <c r="B1166" s="184">
        <v>0.29166700000000001</v>
      </c>
      <c r="C1166" s="71">
        <v>587</v>
      </c>
      <c r="D1166" s="154">
        <v>9</v>
      </c>
      <c r="E1166" s="91">
        <v>4</v>
      </c>
      <c r="F1166" s="91">
        <v>18</v>
      </c>
      <c r="G1166" s="91">
        <v>165</v>
      </c>
      <c r="H1166" s="91">
        <v>245</v>
      </c>
      <c r="I1166" s="91">
        <v>130</v>
      </c>
      <c r="J1166" s="91">
        <v>15</v>
      </c>
      <c r="K1166" s="91">
        <v>0</v>
      </c>
      <c r="L1166" s="91">
        <v>1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555</v>
      </c>
      <c r="Y1166" s="25">
        <v>0.94548551959114135</v>
      </c>
      <c r="Z1166" s="74">
        <v>432</v>
      </c>
      <c r="AA1166" s="25">
        <v>0.73594548551959116</v>
      </c>
      <c r="AB1166" s="74">
        <v>16</v>
      </c>
      <c r="AC1166" s="25">
        <v>2.7257240204429302E-2</v>
      </c>
      <c r="AD1166" s="21">
        <v>26.646303236797305</v>
      </c>
      <c r="AE1166" s="21">
        <v>31.41</v>
      </c>
      <c r="AF1166" s="21">
        <v>33.72</v>
      </c>
      <c r="AG1166" s="8"/>
      <c r="AH1166" s="71">
        <v>216</v>
      </c>
      <c r="AI1166" s="154">
        <v>3</v>
      </c>
      <c r="AJ1166" s="91">
        <v>2</v>
      </c>
      <c r="AK1166" s="91">
        <v>16</v>
      </c>
      <c r="AL1166" s="91">
        <v>57</v>
      </c>
      <c r="AM1166" s="91">
        <v>95</v>
      </c>
      <c r="AN1166" s="91">
        <v>31</v>
      </c>
      <c r="AO1166" s="91">
        <v>8</v>
      </c>
      <c r="AP1166" s="91">
        <v>4</v>
      </c>
      <c r="AQ1166" s="91">
        <v>0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195</v>
      </c>
      <c r="BD1166" s="25">
        <v>0.90277777777777779</v>
      </c>
      <c r="BE1166" s="74">
        <v>156</v>
      </c>
      <c r="BF1166" s="25">
        <v>0.72222222222222221</v>
      </c>
      <c r="BG1166" s="74">
        <v>12</v>
      </c>
      <c r="BH1166" s="25">
        <v>5.5555555555555552E-2</v>
      </c>
      <c r="BI1166" s="21">
        <v>26.347314814814791</v>
      </c>
      <c r="BJ1166" s="21">
        <v>31.503499999999999</v>
      </c>
      <c r="BK1166" s="21">
        <v>35.509499999999996</v>
      </c>
      <c r="BL1166" s="8"/>
      <c r="BM1166" s="71">
        <v>803</v>
      </c>
      <c r="BN1166" s="143">
        <v>12</v>
      </c>
      <c r="BO1166" s="7">
        <v>6</v>
      </c>
      <c r="BP1166" s="7">
        <v>34</v>
      </c>
      <c r="BQ1166" s="7">
        <v>222</v>
      </c>
      <c r="BR1166" s="7">
        <v>340</v>
      </c>
      <c r="BS1166" s="7">
        <v>161</v>
      </c>
      <c r="BT1166" s="7">
        <v>23</v>
      </c>
      <c r="BU1166" s="7">
        <v>4</v>
      </c>
      <c r="BV1166" s="7">
        <v>1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750</v>
      </c>
      <c r="CI1166" s="25">
        <v>0.93399750933997505</v>
      </c>
      <c r="CJ1166" s="74">
        <v>588</v>
      </c>
      <c r="CK1166" s="25">
        <v>0.73225404732254051</v>
      </c>
      <c r="CL1166" s="74">
        <v>28</v>
      </c>
      <c r="CM1166" s="25">
        <v>3.4869240348692404E-2</v>
      </c>
      <c r="CN1166" s="21">
        <v>26.565877957658742</v>
      </c>
      <c r="CO1166" s="21">
        <v>31.43</v>
      </c>
      <c r="CP1166" s="21">
        <v>34.113999999999997</v>
      </c>
      <c r="CQ1166" s="8"/>
    </row>
    <row r="1167" spans="1:95" x14ac:dyDescent="0.35">
      <c r="A1167" s="134">
        <v>4</v>
      </c>
      <c r="B1167" s="184">
        <v>0.33333299999999999</v>
      </c>
      <c r="C1167" s="71">
        <v>436</v>
      </c>
      <c r="D1167" s="154">
        <v>60</v>
      </c>
      <c r="E1167" s="91">
        <v>26</v>
      </c>
      <c r="F1167" s="91">
        <v>51</v>
      </c>
      <c r="G1167" s="91">
        <v>133</v>
      </c>
      <c r="H1167" s="91">
        <v>137</v>
      </c>
      <c r="I1167" s="91">
        <v>28</v>
      </c>
      <c r="J1167" s="91">
        <v>0</v>
      </c>
      <c r="K1167" s="91">
        <v>1</v>
      </c>
      <c r="L1167" s="91">
        <v>0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299</v>
      </c>
      <c r="Y1167" s="25">
        <v>0.68577981651376152</v>
      </c>
      <c r="Z1167" s="74">
        <v>201</v>
      </c>
      <c r="AA1167" s="25">
        <v>0.46100917431192662</v>
      </c>
      <c r="AB1167" s="74">
        <v>1</v>
      </c>
      <c r="AC1167" s="25">
        <v>2.2935779816513763E-3</v>
      </c>
      <c r="AD1167" s="21">
        <v>21.424633027522937</v>
      </c>
      <c r="AE1167" s="21">
        <v>28.454499999999999</v>
      </c>
      <c r="AF1167" s="21">
        <v>30.756</v>
      </c>
      <c r="AG1167" s="8"/>
      <c r="AH1167" s="71">
        <v>388</v>
      </c>
      <c r="AI1167" s="154">
        <v>3</v>
      </c>
      <c r="AJ1167" s="91">
        <v>8</v>
      </c>
      <c r="AK1167" s="91">
        <v>34</v>
      </c>
      <c r="AL1167" s="91">
        <v>144</v>
      </c>
      <c r="AM1167" s="91">
        <v>148</v>
      </c>
      <c r="AN1167" s="91">
        <v>45</v>
      </c>
      <c r="AO1167" s="91">
        <v>6</v>
      </c>
      <c r="AP1167" s="91">
        <v>0</v>
      </c>
      <c r="AQ1167" s="91">
        <v>0</v>
      </c>
      <c r="AR1167" s="91">
        <v>0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343</v>
      </c>
      <c r="BD1167" s="25">
        <v>0.884020618556701</v>
      </c>
      <c r="BE1167" s="74">
        <v>229</v>
      </c>
      <c r="BF1167" s="25">
        <v>0.59020618556701032</v>
      </c>
      <c r="BG1167" s="74">
        <v>6</v>
      </c>
      <c r="BH1167" s="25">
        <v>1.5463917525773196E-2</v>
      </c>
      <c r="BI1167" s="21">
        <v>24.973582474226809</v>
      </c>
      <c r="BJ1167" s="21">
        <v>29.672499999999999</v>
      </c>
      <c r="BK1167" s="21">
        <v>33.036999999999992</v>
      </c>
      <c r="BL1167" s="8"/>
      <c r="BM1167" s="71">
        <v>824</v>
      </c>
      <c r="BN1167" s="143">
        <v>63</v>
      </c>
      <c r="BO1167" s="7">
        <v>34</v>
      </c>
      <c r="BP1167" s="7">
        <v>85</v>
      </c>
      <c r="BQ1167" s="7">
        <v>277</v>
      </c>
      <c r="BR1167" s="7">
        <v>285</v>
      </c>
      <c r="BS1167" s="7">
        <v>73</v>
      </c>
      <c r="BT1167" s="7">
        <v>6</v>
      </c>
      <c r="BU1167" s="7">
        <v>1</v>
      </c>
      <c r="BV1167" s="7">
        <v>0</v>
      </c>
      <c r="BW1167" s="7">
        <v>0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642</v>
      </c>
      <c r="CI1167" s="25">
        <v>0.779126213592233</v>
      </c>
      <c r="CJ1167" s="74">
        <v>430</v>
      </c>
      <c r="CK1167" s="25">
        <v>0.52184466019417475</v>
      </c>
      <c r="CL1167" s="74">
        <v>7</v>
      </c>
      <c r="CM1167" s="25">
        <v>8.4951456310679609E-3</v>
      </c>
      <c r="CN1167" s="21">
        <v>23.095740291262143</v>
      </c>
      <c r="CO1167" s="21">
        <v>28.942500000000003</v>
      </c>
      <c r="CP1167" s="21">
        <v>32.130000000000003</v>
      </c>
      <c r="CQ1167" s="8"/>
    </row>
    <row r="1168" spans="1:95" x14ac:dyDescent="0.35">
      <c r="A1168" s="134">
        <v>4</v>
      </c>
      <c r="B1168" s="184">
        <v>0.375</v>
      </c>
      <c r="C1168" s="71">
        <v>499</v>
      </c>
      <c r="D1168" s="154">
        <v>81</v>
      </c>
      <c r="E1168" s="91">
        <v>32</v>
      </c>
      <c r="F1168" s="91">
        <v>35</v>
      </c>
      <c r="G1168" s="91">
        <v>128</v>
      </c>
      <c r="H1168" s="91">
        <v>156</v>
      </c>
      <c r="I1168" s="91">
        <v>52</v>
      </c>
      <c r="J1168" s="91">
        <v>9</v>
      </c>
      <c r="K1168" s="91">
        <v>5</v>
      </c>
      <c r="L1168" s="91">
        <v>1</v>
      </c>
      <c r="M1168" s="91">
        <v>0</v>
      </c>
      <c r="N1168" s="91">
        <v>0</v>
      </c>
      <c r="O1168" s="91">
        <v>0</v>
      </c>
      <c r="P1168" s="91">
        <v>0</v>
      </c>
      <c r="Q1168" s="91">
        <v>0</v>
      </c>
      <c r="R1168" s="91">
        <v>0</v>
      </c>
      <c r="S1168" s="91">
        <v>0</v>
      </c>
      <c r="T1168" s="91">
        <v>0</v>
      </c>
      <c r="U1168" s="91">
        <v>0</v>
      </c>
      <c r="V1168" s="91">
        <v>0</v>
      </c>
      <c r="W1168" s="194">
        <v>0</v>
      </c>
      <c r="X1168" s="74">
        <v>350</v>
      </c>
      <c r="Y1168" s="25">
        <v>0.70140280561122248</v>
      </c>
      <c r="Z1168" s="74">
        <v>261</v>
      </c>
      <c r="AA1168" s="25">
        <v>0.5230460921843687</v>
      </c>
      <c r="AB1168" s="74">
        <v>15</v>
      </c>
      <c r="AC1168" s="25">
        <v>3.0060120240480961E-2</v>
      </c>
      <c r="AD1168" s="21">
        <v>22.164168336673374</v>
      </c>
      <c r="AE1168" s="21">
        <v>29.68</v>
      </c>
      <c r="AF1168" s="21">
        <v>32.659999999999997</v>
      </c>
      <c r="AG1168" s="8"/>
      <c r="AH1168" s="71">
        <v>274</v>
      </c>
      <c r="AI1168" s="154">
        <v>6</v>
      </c>
      <c r="AJ1168" s="91">
        <v>5</v>
      </c>
      <c r="AK1168" s="91">
        <v>21</v>
      </c>
      <c r="AL1168" s="91">
        <v>97</v>
      </c>
      <c r="AM1168" s="91">
        <v>99</v>
      </c>
      <c r="AN1168" s="91">
        <v>40</v>
      </c>
      <c r="AO1168" s="91">
        <v>5</v>
      </c>
      <c r="AP1168" s="91">
        <v>1</v>
      </c>
      <c r="AQ1168" s="91">
        <v>0</v>
      </c>
      <c r="AR1168" s="91">
        <v>0</v>
      </c>
      <c r="AS1168" s="91">
        <v>0</v>
      </c>
      <c r="AT1168" s="91">
        <v>0</v>
      </c>
      <c r="AU1168" s="91">
        <v>0</v>
      </c>
      <c r="AV1168" s="91">
        <v>0</v>
      </c>
      <c r="AW1168" s="91">
        <v>0</v>
      </c>
      <c r="AX1168" s="91">
        <v>0</v>
      </c>
      <c r="AY1168" s="91">
        <v>0</v>
      </c>
      <c r="AZ1168" s="91">
        <v>0</v>
      </c>
      <c r="BA1168" s="91">
        <v>0</v>
      </c>
      <c r="BB1168" s="194">
        <v>0</v>
      </c>
      <c r="BC1168" s="74">
        <v>242</v>
      </c>
      <c r="BD1168" s="25">
        <v>0.88321167883211682</v>
      </c>
      <c r="BE1168" s="74">
        <v>164</v>
      </c>
      <c r="BF1168" s="25">
        <v>0.59854014598540151</v>
      </c>
      <c r="BG1168" s="74">
        <v>6</v>
      </c>
      <c r="BH1168" s="25">
        <v>2.1897810218978103E-2</v>
      </c>
      <c r="BI1168" s="21">
        <v>25.203248175182484</v>
      </c>
      <c r="BJ1168" s="21">
        <v>30.502500000000001</v>
      </c>
      <c r="BK1168" s="21">
        <v>33.922499999999999</v>
      </c>
      <c r="BL1168" s="8"/>
      <c r="BM1168" s="71">
        <v>773</v>
      </c>
      <c r="BN1168" s="143">
        <v>87</v>
      </c>
      <c r="BO1168" s="7">
        <v>37</v>
      </c>
      <c r="BP1168" s="7">
        <v>56</v>
      </c>
      <c r="BQ1168" s="7">
        <v>225</v>
      </c>
      <c r="BR1168" s="7">
        <v>255</v>
      </c>
      <c r="BS1168" s="7">
        <v>92</v>
      </c>
      <c r="BT1168" s="7">
        <v>14</v>
      </c>
      <c r="BU1168" s="7">
        <v>6</v>
      </c>
      <c r="BV1168" s="7">
        <v>1</v>
      </c>
      <c r="BW1168" s="7">
        <v>0</v>
      </c>
      <c r="BX1168" s="7">
        <v>0</v>
      </c>
      <c r="BY1168" s="7">
        <v>0</v>
      </c>
      <c r="BZ1168" s="7">
        <v>0</v>
      </c>
      <c r="CA1168" s="7">
        <v>0</v>
      </c>
      <c r="CB1168" s="7">
        <v>0</v>
      </c>
      <c r="CC1168" s="7">
        <v>0</v>
      </c>
      <c r="CD1168" s="7">
        <v>0</v>
      </c>
      <c r="CE1168" s="7">
        <v>0</v>
      </c>
      <c r="CF1168" s="7">
        <v>0</v>
      </c>
      <c r="CG1168" s="116">
        <v>0</v>
      </c>
      <c r="CH1168" s="74">
        <v>592</v>
      </c>
      <c r="CI1168" s="25">
        <v>0.76584734799482534</v>
      </c>
      <c r="CJ1168" s="74">
        <v>425</v>
      </c>
      <c r="CK1168" s="25">
        <v>0.54980595084087969</v>
      </c>
      <c r="CL1168" s="74">
        <v>21</v>
      </c>
      <c r="CM1168" s="25">
        <v>2.7166882276843468E-2</v>
      </c>
      <c r="CN1168" s="21">
        <v>23.241410090556244</v>
      </c>
      <c r="CO1168" s="21">
        <v>29.96</v>
      </c>
      <c r="CP1168" s="21">
        <v>32.990999999999993</v>
      </c>
      <c r="CQ1168" s="8"/>
    </row>
    <row r="1169" spans="1:95" x14ac:dyDescent="0.35">
      <c r="A1169" s="134">
        <v>4</v>
      </c>
      <c r="B1169" s="184">
        <v>0.41666700000000001</v>
      </c>
      <c r="C1169" s="71">
        <v>400</v>
      </c>
      <c r="D1169" s="154">
        <v>0</v>
      </c>
      <c r="E1169" s="91">
        <v>1</v>
      </c>
      <c r="F1169" s="91">
        <v>8</v>
      </c>
      <c r="G1169" s="91">
        <v>114</v>
      </c>
      <c r="H1169" s="91">
        <v>180</v>
      </c>
      <c r="I1169" s="91">
        <v>76</v>
      </c>
      <c r="J1169" s="91">
        <v>17</v>
      </c>
      <c r="K1169" s="91">
        <v>3</v>
      </c>
      <c r="L1169" s="91">
        <v>1</v>
      </c>
      <c r="M1169" s="91">
        <v>0</v>
      </c>
      <c r="N1169" s="91">
        <v>0</v>
      </c>
      <c r="O1169" s="91">
        <v>0</v>
      </c>
      <c r="P1169" s="91">
        <v>0</v>
      </c>
      <c r="Q1169" s="91">
        <v>0</v>
      </c>
      <c r="R1169" s="91">
        <v>0</v>
      </c>
      <c r="S1169" s="91">
        <v>0</v>
      </c>
      <c r="T1169" s="91">
        <v>0</v>
      </c>
      <c r="U1169" s="91">
        <v>0</v>
      </c>
      <c r="V1169" s="91">
        <v>0</v>
      </c>
      <c r="W1169" s="194">
        <v>0</v>
      </c>
      <c r="X1169" s="74">
        <v>391</v>
      </c>
      <c r="Y1169" s="25">
        <v>0.97750000000000004</v>
      </c>
      <c r="Z1169" s="74">
        <v>312</v>
      </c>
      <c r="AA1169" s="25">
        <v>0.78</v>
      </c>
      <c r="AB1169" s="74">
        <v>21</v>
      </c>
      <c r="AC1169" s="25">
        <v>5.2499999999999998E-2</v>
      </c>
      <c r="AD1169" s="21">
        <v>27.428724999999996</v>
      </c>
      <c r="AE1169" s="21">
        <v>31.581</v>
      </c>
      <c r="AF1169" s="21">
        <v>35.672499999999999</v>
      </c>
      <c r="AG1169" s="8"/>
      <c r="AH1169" s="71">
        <v>295</v>
      </c>
      <c r="AI1169" s="154">
        <v>1</v>
      </c>
      <c r="AJ1169" s="91">
        <v>2</v>
      </c>
      <c r="AK1169" s="91">
        <v>25</v>
      </c>
      <c r="AL1169" s="91">
        <v>125</v>
      </c>
      <c r="AM1169" s="91">
        <v>86</v>
      </c>
      <c r="AN1169" s="91">
        <v>41</v>
      </c>
      <c r="AO1169" s="91">
        <v>10</v>
      </c>
      <c r="AP1169" s="91">
        <v>3</v>
      </c>
      <c r="AQ1169" s="91">
        <v>1</v>
      </c>
      <c r="AR1169" s="91">
        <v>0</v>
      </c>
      <c r="AS1169" s="91">
        <v>0</v>
      </c>
      <c r="AT1169" s="91">
        <v>1</v>
      </c>
      <c r="AU1169" s="91">
        <v>0</v>
      </c>
      <c r="AV1169" s="91">
        <v>0</v>
      </c>
      <c r="AW1169" s="91">
        <v>0</v>
      </c>
      <c r="AX1169" s="91">
        <v>0</v>
      </c>
      <c r="AY1169" s="91">
        <v>0</v>
      </c>
      <c r="AZ1169" s="91">
        <v>0</v>
      </c>
      <c r="BA1169" s="91">
        <v>0</v>
      </c>
      <c r="BB1169" s="194">
        <v>0</v>
      </c>
      <c r="BC1169" s="74">
        <v>267</v>
      </c>
      <c r="BD1169" s="25">
        <v>0.90508474576271192</v>
      </c>
      <c r="BE1169" s="74">
        <v>168</v>
      </c>
      <c r="BF1169" s="25">
        <v>0.56949152542372883</v>
      </c>
      <c r="BG1169" s="74">
        <v>15</v>
      </c>
      <c r="BH1169" s="25">
        <v>5.0847457627118647E-2</v>
      </c>
      <c r="BI1169" s="21">
        <v>25.771661016949153</v>
      </c>
      <c r="BJ1169" s="21">
        <v>30.994</v>
      </c>
      <c r="BK1169" s="21">
        <v>35.865999999999993</v>
      </c>
      <c r="BL1169" s="8"/>
      <c r="BM1169" s="71">
        <v>695</v>
      </c>
      <c r="BN1169" s="143">
        <v>1</v>
      </c>
      <c r="BO1169" s="7">
        <v>3</v>
      </c>
      <c r="BP1169" s="7">
        <v>33</v>
      </c>
      <c r="BQ1169" s="7">
        <v>239</v>
      </c>
      <c r="BR1169" s="7">
        <v>266</v>
      </c>
      <c r="BS1169" s="7">
        <v>117</v>
      </c>
      <c r="BT1169" s="7">
        <v>27</v>
      </c>
      <c r="BU1169" s="7">
        <v>6</v>
      </c>
      <c r="BV1169" s="7">
        <v>2</v>
      </c>
      <c r="BW1169" s="7">
        <v>0</v>
      </c>
      <c r="BX1169" s="7">
        <v>0</v>
      </c>
      <c r="BY1169" s="7">
        <v>1</v>
      </c>
      <c r="BZ1169" s="7">
        <v>0</v>
      </c>
      <c r="CA1169" s="7">
        <v>0</v>
      </c>
      <c r="CB1169" s="7">
        <v>0</v>
      </c>
      <c r="CC1169" s="7">
        <v>0</v>
      </c>
      <c r="CD1169" s="7">
        <v>0</v>
      </c>
      <c r="CE1169" s="7">
        <v>0</v>
      </c>
      <c r="CF1169" s="7">
        <v>0</v>
      </c>
      <c r="CG1169" s="116">
        <v>0</v>
      </c>
      <c r="CH1169" s="74">
        <v>658</v>
      </c>
      <c r="CI1169" s="25">
        <v>0.94676258992805751</v>
      </c>
      <c r="CJ1169" s="74">
        <v>480</v>
      </c>
      <c r="CK1169" s="25">
        <v>0.69064748201438853</v>
      </c>
      <c r="CL1169" s="74">
        <v>36</v>
      </c>
      <c r="CM1169" s="25">
        <v>5.1798561151079135E-2</v>
      </c>
      <c r="CN1169" s="21">
        <v>26.725366906474846</v>
      </c>
      <c r="CO1169" s="21">
        <v>31.242000000000001</v>
      </c>
      <c r="CP1169" s="21">
        <v>35.706000000000003</v>
      </c>
      <c r="CQ1169" s="8"/>
    </row>
    <row r="1170" spans="1:95" x14ac:dyDescent="0.35">
      <c r="A1170" s="134">
        <v>4</v>
      </c>
      <c r="B1170" s="184">
        <v>0.45833299999999999</v>
      </c>
      <c r="C1170" s="71">
        <v>394</v>
      </c>
      <c r="D1170" s="154">
        <v>0</v>
      </c>
      <c r="E1170" s="91">
        <v>1</v>
      </c>
      <c r="F1170" s="91">
        <v>20</v>
      </c>
      <c r="G1170" s="91">
        <v>110</v>
      </c>
      <c r="H1170" s="91">
        <v>151</v>
      </c>
      <c r="I1170" s="91">
        <v>85</v>
      </c>
      <c r="J1170" s="91">
        <v>23</v>
      </c>
      <c r="K1170" s="91">
        <v>1</v>
      </c>
      <c r="L1170" s="91">
        <v>2</v>
      </c>
      <c r="M1170" s="91">
        <v>1</v>
      </c>
      <c r="N1170" s="91">
        <v>0</v>
      </c>
      <c r="O1170" s="91">
        <v>0</v>
      </c>
      <c r="P1170" s="91">
        <v>0</v>
      </c>
      <c r="Q1170" s="91">
        <v>0</v>
      </c>
      <c r="R1170" s="91">
        <v>0</v>
      </c>
      <c r="S1170" s="91">
        <v>0</v>
      </c>
      <c r="T1170" s="91">
        <v>0</v>
      </c>
      <c r="U1170" s="91">
        <v>0</v>
      </c>
      <c r="V1170" s="91">
        <v>0</v>
      </c>
      <c r="W1170" s="194">
        <v>0</v>
      </c>
      <c r="X1170" s="74">
        <v>373</v>
      </c>
      <c r="Y1170" s="25">
        <v>0.9467005076142132</v>
      </c>
      <c r="Z1170" s="74">
        <v>293</v>
      </c>
      <c r="AA1170" s="25">
        <v>0.74365482233502533</v>
      </c>
      <c r="AB1170" s="74">
        <v>27</v>
      </c>
      <c r="AC1170" s="25">
        <v>6.8527918781725886E-2</v>
      </c>
      <c r="AD1170" s="21">
        <v>27.449923857868004</v>
      </c>
      <c r="AE1170" s="21">
        <v>32.685000000000002</v>
      </c>
      <c r="AF1170" s="21">
        <v>36.022500000000001</v>
      </c>
      <c r="AG1170" s="8"/>
      <c r="AH1170" s="71">
        <v>275</v>
      </c>
      <c r="AI1170" s="154">
        <v>0</v>
      </c>
      <c r="AJ1170" s="91">
        <v>0</v>
      </c>
      <c r="AK1170" s="91">
        <v>26</v>
      </c>
      <c r="AL1170" s="91">
        <v>85</v>
      </c>
      <c r="AM1170" s="91">
        <v>103</v>
      </c>
      <c r="AN1170" s="91">
        <v>47</v>
      </c>
      <c r="AO1170" s="91">
        <v>8</v>
      </c>
      <c r="AP1170" s="91">
        <v>4</v>
      </c>
      <c r="AQ1170" s="91">
        <v>1</v>
      </c>
      <c r="AR1170" s="91">
        <v>0</v>
      </c>
      <c r="AS1170" s="91">
        <v>0</v>
      </c>
      <c r="AT1170" s="91">
        <v>0</v>
      </c>
      <c r="AU1170" s="91">
        <v>0</v>
      </c>
      <c r="AV1170" s="91">
        <v>1</v>
      </c>
      <c r="AW1170" s="91">
        <v>0</v>
      </c>
      <c r="AX1170" s="91">
        <v>0</v>
      </c>
      <c r="AY1170" s="91">
        <v>0</v>
      </c>
      <c r="AZ1170" s="91">
        <v>0</v>
      </c>
      <c r="BA1170" s="91">
        <v>0</v>
      </c>
      <c r="BB1170" s="194">
        <v>0</v>
      </c>
      <c r="BC1170" s="74">
        <v>248</v>
      </c>
      <c r="BD1170" s="25">
        <v>0.90181818181818185</v>
      </c>
      <c r="BE1170" s="74">
        <v>177</v>
      </c>
      <c r="BF1170" s="25">
        <v>0.64363636363636367</v>
      </c>
      <c r="BG1170" s="74">
        <v>14</v>
      </c>
      <c r="BH1170" s="25">
        <v>5.0909090909090911E-2</v>
      </c>
      <c r="BI1170" s="21">
        <v>26.549272727272729</v>
      </c>
      <c r="BJ1170" s="21">
        <v>31.084</v>
      </c>
      <c r="BK1170" s="21">
        <v>35.045999999999999</v>
      </c>
      <c r="BL1170" s="8"/>
      <c r="BM1170" s="71">
        <v>669</v>
      </c>
      <c r="BN1170" s="143">
        <v>0</v>
      </c>
      <c r="BO1170" s="7">
        <v>1</v>
      </c>
      <c r="BP1170" s="7">
        <v>46</v>
      </c>
      <c r="BQ1170" s="7">
        <v>195</v>
      </c>
      <c r="BR1170" s="7">
        <v>254</v>
      </c>
      <c r="BS1170" s="7">
        <v>132</v>
      </c>
      <c r="BT1170" s="7">
        <v>31</v>
      </c>
      <c r="BU1170" s="7">
        <v>5</v>
      </c>
      <c r="BV1170" s="7">
        <v>3</v>
      </c>
      <c r="BW1170" s="7">
        <v>1</v>
      </c>
      <c r="BX1170" s="7">
        <v>0</v>
      </c>
      <c r="BY1170" s="7">
        <v>0</v>
      </c>
      <c r="BZ1170" s="7">
        <v>0</v>
      </c>
      <c r="CA1170" s="7">
        <v>1</v>
      </c>
      <c r="CB1170" s="7">
        <v>0</v>
      </c>
      <c r="CC1170" s="7">
        <v>0</v>
      </c>
      <c r="CD1170" s="7">
        <v>0</v>
      </c>
      <c r="CE1170" s="7">
        <v>0</v>
      </c>
      <c r="CF1170" s="7">
        <v>0</v>
      </c>
      <c r="CG1170" s="116">
        <v>0</v>
      </c>
      <c r="CH1170" s="74">
        <v>621</v>
      </c>
      <c r="CI1170" s="25">
        <v>0.9282511210762332</v>
      </c>
      <c r="CJ1170" s="74">
        <v>470</v>
      </c>
      <c r="CK1170" s="25">
        <v>0.70254110612855003</v>
      </c>
      <c r="CL1170" s="74">
        <v>41</v>
      </c>
      <c r="CM1170" s="25">
        <v>6.1285500747384154E-2</v>
      </c>
      <c r="CN1170" s="21">
        <v>27.079701046337796</v>
      </c>
      <c r="CO1170" s="21">
        <v>32.204999999999998</v>
      </c>
      <c r="CP1170" s="21">
        <v>35.75</v>
      </c>
      <c r="CQ1170" s="8"/>
    </row>
    <row r="1171" spans="1:95" x14ac:dyDescent="0.35">
      <c r="A1171" s="134">
        <v>4</v>
      </c>
      <c r="B1171" s="184">
        <v>0.5</v>
      </c>
      <c r="C1171" s="71">
        <v>417</v>
      </c>
      <c r="D1171" s="154">
        <v>0</v>
      </c>
      <c r="E1171" s="91">
        <v>3</v>
      </c>
      <c r="F1171" s="91">
        <v>22</v>
      </c>
      <c r="G1171" s="91">
        <v>99</v>
      </c>
      <c r="H1171" s="91">
        <v>172</v>
      </c>
      <c r="I1171" s="91">
        <v>93</v>
      </c>
      <c r="J1171" s="91">
        <v>26</v>
      </c>
      <c r="K1171" s="91">
        <v>1</v>
      </c>
      <c r="L1171" s="91">
        <v>0</v>
      </c>
      <c r="M1171" s="91">
        <v>1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392</v>
      </c>
      <c r="Y1171" s="25">
        <v>0.94004796163069548</v>
      </c>
      <c r="Z1171" s="74">
        <v>317</v>
      </c>
      <c r="AA1171" s="25">
        <v>0.76019184652278182</v>
      </c>
      <c r="AB1171" s="74">
        <v>28</v>
      </c>
      <c r="AC1171" s="25">
        <v>6.7146282973621102E-2</v>
      </c>
      <c r="AD1171" s="21">
        <v>27.456498800959213</v>
      </c>
      <c r="AE1171" s="21">
        <v>32.352000000000004</v>
      </c>
      <c r="AF1171" s="21">
        <v>35.882000000000005</v>
      </c>
      <c r="AG1171" s="8"/>
      <c r="AH1171" s="71">
        <v>339</v>
      </c>
      <c r="AI1171" s="154">
        <v>2</v>
      </c>
      <c r="AJ1171" s="91">
        <v>1</v>
      </c>
      <c r="AK1171" s="91">
        <v>24</v>
      </c>
      <c r="AL1171" s="91">
        <v>138</v>
      </c>
      <c r="AM1171" s="91">
        <v>111</v>
      </c>
      <c r="AN1171" s="91">
        <v>50</v>
      </c>
      <c r="AO1171" s="91">
        <v>9</v>
      </c>
      <c r="AP1171" s="91">
        <v>3</v>
      </c>
      <c r="AQ1171" s="91">
        <v>1</v>
      </c>
      <c r="AR1171" s="91">
        <v>0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312</v>
      </c>
      <c r="BD1171" s="25">
        <v>0.92035398230088494</v>
      </c>
      <c r="BE1171" s="74">
        <v>200</v>
      </c>
      <c r="BF1171" s="25">
        <v>0.58997050147492625</v>
      </c>
      <c r="BG1171" s="74">
        <v>13</v>
      </c>
      <c r="BH1171" s="25">
        <v>3.8348082595870206E-2</v>
      </c>
      <c r="BI1171" s="21">
        <v>25.75666666666665</v>
      </c>
      <c r="BJ1171" s="21">
        <v>30.84</v>
      </c>
      <c r="BK1171" s="21">
        <v>34.14</v>
      </c>
      <c r="BL1171" s="8"/>
      <c r="BM1171" s="71">
        <v>756</v>
      </c>
      <c r="BN1171" s="143">
        <v>2</v>
      </c>
      <c r="BO1171" s="7">
        <v>4</v>
      </c>
      <c r="BP1171" s="7">
        <v>46</v>
      </c>
      <c r="BQ1171" s="7">
        <v>237</v>
      </c>
      <c r="BR1171" s="7">
        <v>283</v>
      </c>
      <c r="BS1171" s="7">
        <v>143</v>
      </c>
      <c r="BT1171" s="7">
        <v>35</v>
      </c>
      <c r="BU1171" s="7">
        <v>4</v>
      </c>
      <c r="BV1171" s="7">
        <v>1</v>
      </c>
      <c r="BW1171" s="7">
        <v>1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704</v>
      </c>
      <c r="CI1171" s="25">
        <v>0.93121693121693117</v>
      </c>
      <c r="CJ1171" s="74">
        <v>517</v>
      </c>
      <c r="CK1171" s="25">
        <v>0.68386243386243384</v>
      </c>
      <c r="CL1171" s="74">
        <v>41</v>
      </c>
      <c r="CM1171" s="25">
        <v>5.423280423280423E-2</v>
      </c>
      <c r="CN1171" s="21">
        <v>26.694272486772487</v>
      </c>
      <c r="CO1171" s="21">
        <v>31.753499999999995</v>
      </c>
      <c r="CP1171" s="21">
        <v>35.220499999999994</v>
      </c>
      <c r="CQ1171" s="8"/>
    </row>
    <row r="1172" spans="1:95" x14ac:dyDescent="0.35">
      <c r="A1172" s="134">
        <v>4</v>
      </c>
      <c r="B1172" s="184">
        <v>0.54166700000000001</v>
      </c>
      <c r="C1172" s="71">
        <v>428</v>
      </c>
      <c r="D1172" s="154">
        <v>1</v>
      </c>
      <c r="E1172" s="91">
        <v>0</v>
      </c>
      <c r="F1172" s="91">
        <v>11</v>
      </c>
      <c r="G1172" s="91">
        <v>98</v>
      </c>
      <c r="H1172" s="91">
        <v>195</v>
      </c>
      <c r="I1172" s="91">
        <v>101</v>
      </c>
      <c r="J1172" s="91">
        <v>18</v>
      </c>
      <c r="K1172" s="91">
        <v>4</v>
      </c>
      <c r="L1172" s="91">
        <v>0</v>
      </c>
      <c r="M1172" s="91">
        <v>0</v>
      </c>
      <c r="N1172" s="91">
        <v>0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416</v>
      </c>
      <c r="Y1172" s="25">
        <v>0.9719626168224299</v>
      </c>
      <c r="Z1172" s="74">
        <v>352</v>
      </c>
      <c r="AA1172" s="25">
        <v>0.82242990654205606</v>
      </c>
      <c r="AB1172" s="74">
        <v>22</v>
      </c>
      <c r="AC1172" s="25">
        <v>5.1401869158878503E-2</v>
      </c>
      <c r="AD1172" s="21">
        <v>27.760747663551388</v>
      </c>
      <c r="AE1172" s="21">
        <v>32.339500000000001</v>
      </c>
      <c r="AF1172" s="21">
        <v>35.113499999999995</v>
      </c>
      <c r="AG1172" s="8"/>
      <c r="AH1172" s="71">
        <v>349</v>
      </c>
      <c r="AI1172" s="154">
        <v>4</v>
      </c>
      <c r="AJ1172" s="91">
        <v>4</v>
      </c>
      <c r="AK1172" s="91">
        <v>25</v>
      </c>
      <c r="AL1172" s="91">
        <v>121</v>
      </c>
      <c r="AM1172" s="91">
        <v>123</v>
      </c>
      <c r="AN1172" s="91">
        <v>50</v>
      </c>
      <c r="AO1172" s="91">
        <v>17</v>
      </c>
      <c r="AP1172" s="91">
        <v>3</v>
      </c>
      <c r="AQ1172" s="91">
        <v>2</v>
      </c>
      <c r="AR1172" s="91">
        <v>0</v>
      </c>
      <c r="AS1172" s="91">
        <v>0</v>
      </c>
      <c r="AT1172" s="91">
        <v>0</v>
      </c>
      <c r="AU1172" s="91">
        <v>0</v>
      </c>
      <c r="AV1172" s="91">
        <v>0</v>
      </c>
      <c r="AW1172" s="91">
        <v>0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316</v>
      </c>
      <c r="BD1172" s="25">
        <v>0.90544412607449853</v>
      </c>
      <c r="BE1172" s="74">
        <v>230</v>
      </c>
      <c r="BF1172" s="25">
        <v>0.65902578796561606</v>
      </c>
      <c r="BG1172" s="74">
        <v>22</v>
      </c>
      <c r="BH1172" s="25">
        <v>6.3037249283667621E-2</v>
      </c>
      <c r="BI1172" s="21">
        <v>26.092836676217768</v>
      </c>
      <c r="BJ1172" s="21">
        <v>31.384999999999998</v>
      </c>
      <c r="BK1172" s="21">
        <v>36</v>
      </c>
      <c r="BL1172" s="8"/>
      <c r="BM1172" s="71">
        <v>777</v>
      </c>
      <c r="BN1172" s="143">
        <v>5</v>
      </c>
      <c r="BO1172" s="7">
        <v>4</v>
      </c>
      <c r="BP1172" s="7">
        <v>36</v>
      </c>
      <c r="BQ1172" s="7">
        <v>219</v>
      </c>
      <c r="BR1172" s="7">
        <v>318</v>
      </c>
      <c r="BS1172" s="7">
        <v>151</v>
      </c>
      <c r="BT1172" s="7">
        <v>35</v>
      </c>
      <c r="BU1172" s="7">
        <v>7</v>
      </c>
      <c r="BV1172" s="7">
        <v>2</v>
      </c>
      <c r="BW1172" s="7">
        <v>0</v>
      </c>
      <c r="BX1172" s="7">
        <v>0</v>
      </c>
      <c r="BY1172" s="7">
        <v>0</v>
      </c>
      <c r="BZ1172" s="7">
        <v>0</v>
      </c>
      <c r="CA1172" s="7">
        <v>0</v>
      </c>
      <c r="CB1172" s="7">
        <v>0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732</v>
      </c>
      <c r="CI1172" s="25">
        <v>0.94208494208494209</v>
      </c>
      <c r="CJ1172" s="74">
        <v>582</v>
      </c>
      <c r="CK1172" s="25">
        <v>0.74903474903474898</v>
      </c>
      <c r="CL1172" s="74">
        <v>44</v>
      </c>
      <c r="CM1172" s="25">
        <v>5.6628056628056631E-2</v>
      </c>
      <c r="CN1172" s="21">
        <v>27.01158301158306</v>
      </c>
      <c r="CO1172" s="21">
        <v>32.033999999999999</v>
      </c>
      <c r="CP1172" s="21">
        <v>35.229999999999976</v>
      </c>
      <c r="CQ1172" s="8"/>
    </row>
    <row r="1173" spans="1:95" x14ac:dyDescent="0.35">
      <c r="A1173" s="134">
        <v>4</v>
      </c>
      <c r="B1173" s="184">
        <v>0.58333299999999999</v>
      </c>
      <c r="C1173" s="71">
        <v>444</v>
      </c>
      <c r="D1173" s="154">
        <v>1</v>
      </c>
      <c r="E1173" s="91">
        <v>10</v>
      </c>
      <c r="F1173" s="91">
        <v>35</v>
      </c>
      <c r="G1173" s="91">
        <v>120</v>
      </c>
      <c r="H1173" s="91">
        <v>132</v>
      </c>
      <c r="I1173" s="91">
        <v>115</v>
      </c>
      <c r="J1173" s="91">
        <v>25</v>
      </c>
      <c r="K1173" s="91">
        <v>2</v>
      </c>
      <c r="L1173" s="91">
        <v>1</v>
      </c>
      <c r="M1173" s="91">
        <v>1</v>
      </c>
      <c r="N1173" s="91">
        <v>1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1</v>
      </c>
      <c r="X1173" s="74">
        <v>398</v>
      </c>
      <c r="Y1173" s="25">
        <v>0.89639639639639634</v>
      </c>
      <c r="Z1173" s="74">
        <v>300</v>
      </c>
      <c r="AA1173" s="25">
        <v>0.67567567567567566</v>
      </c>
      <c r="AB1173" s="74">
        <v>31</v>
      </c>
      <c r="AC1173" s="25">
        <v>6.9819819819819814E-2</v>
      </c>
      <c r="AD1173" s="21">
        <v>27.179594594594608</v>
      </c>
      <c r="AE1173" s="21">
        <v>32.8825</v>
      </c>
      <c r="AF1173" s="21">
        <v>36.409999999999997</v>
      </c>
      <c r="AG1173" s="8"/>
      <c r="AH1173" s="71">
        <v>419</v>
      </c>
      <c r="AI1173" s="154">
        <v>1</v>
      </c>
      <c r="AJ1173" s="91">
        <v>2</v>
      </c>
      <c r="AK1173" s="91">
        <v>79</v>
      </c>
      <c r="AL1173" s="91">
        <v>170</v>
      </c>
      <c r="AM1173" s="91">
        <v>106</v>
      </c>
      <c r="AN1173" s="91">
        <v>49</v>
      </c>
      <c r="AO1173" s="91">
        <v>12</v>
      </c>
      <c r="AP1173" s="91">
        <v>0</v>
      </c>
      <c r="AQ1173" s="91">
        <v>0</v>
      </c>
      <c r="AR1173" s="91">
        <v>0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337</v>
      </c>
      <c r="BD1173" s="25">
        <v>0.80429594272076377</v>
      </c>
      <c r="BE1173" s="74">
        <v>200</v>
      </c>
      <c r="BF1173" s="25">
        <v>0.47732696897374699</v>
      </c>
      <c r="BG1173" s="74">
        <v>12</v>
      </c>
      <c r="BH1173" s="25">
        <v>2.8639618138424822E-2</v>
      </c>
      <c r="BI1173" s="21">
        <v>24.291527446300734</v>
      </c>
      <c r="BJ1173" s="21">
        <v>29.94</v>
      </c>
      <c r="BK1173" s="21">
        <v>33.07</v>
      </c>
      <c r="BL1173" s="8"/>
      <c r="BM1173" s="71">
        <v>863</v>
      </c>
      <c r="BN1173" s="143">
        <v>2</v>
      </c>
      <c r="BO1173" s="7">
        <v>12</v>
      </c>
      <c r="BP1173" s="7">
        <v>114</v>
      </c>
      <c r="BQ1173" s="7">
        <v>290</v>
      </c>
      <c r="BR1173" s="7">
        <v>238</v>
      </c>
      <c r="BS1173" s="7">
        <v>164</v>
      </c>
      <c r="BT1173" s="7">
        <v>37</v>
      </c>
      <c r="BU1173" s="7">
        <v>2</v>
      </c>
      <c r="BV1173" s="7">
        <v>1</v>
      </c>
      <c r="BW1173" s="7">
        <v>1</v>
      </c>
      <c r="BX1173" s="7">
        <v>1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1</v>
      </c>
      <c r="CH1173" s="74">
        <v>735</v>
      </c>
      <c r="CI1173" s="25">
        <v>0.8516801853997682</v>
      </c>
      <c r="CJ1173" s="74">
        <v>500</v>
      </c>
      <c r="CK1173" s="25">
        <v>0.57937427578215528</v>
      </c>
      <c r="CL1173" s="74">
        <v>43</v>
      </c>
      <c r="CM1173" s="25">
        <v>4.9826187717265352E-2</v>
      </c>
      <c r="CN1173" s="21">
        <v>25.777392815758962</v>
      </c>
      <c r="CO1173" s="21">
        <v>31.59</v>
      </c>
      <c r="CP1173" s="21">
        <v>35.053999999999995</v>
      </c>
      <c r="CQ1173" s="8"/>
    </row>
    <row r="1174" spans="1:95" x14ac:dyDescent="0.35">
      <c r="A1174" s="134">
        <v>4</v>
      </c>
      <c r="B1174" s="184">
        <v>0.625</v>
      </c>
      <c r="C1174" s="71">
        <v>518</v>
      </c>
      <c r="D1174" s="154">
        <v>1</v>
      </c>
      <c r="E1174" s="91">
        <v>0</v>
      </c>
      <c r="F1174" s="91">
        <v>20</v>
      </c>
      <c r="G1174" s="91">
        <v>180</v>
      </c>
      <c r="H1174" s="91">
        <v>205</v>
      </c>
      <c r="I1174" s="91">
        <v>104</v>
      </c>
      <c r="J1174" s="91">
        <v>5</v>
      </c>
      <c r="K1174" s="91">
        <v>0</v>
      </c>
      <c r="L1174" s="91">
        <v>3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497</v>
      </c>
      <c r="Y1174" s="25">
        <v>0.95945945945945943</v>
      </c>
      <c r="Z1174" s="74">
        <v>361</v>
      </c>
      <c r="AA1174" s="25">
        <v>0.69691119691119696</v>
      </c>
      <c r="AB1174" s="74">
        <v>8</v>
      </c>
      <c r="AC1174" s="25">
        <v>1.5444015444015444E-2</v>
      </c>
      <c r="AD1174" s="21">
        <v>26.552258687258679</v>
      </c>
      <c r="AE1174" s="21">
        <v>30.894500000000001</v>
      </c>
      <c r="AF1174" s="21">
        <v>33.441999999999993</v>
      </c>
      <c r="AG1174" s="8"/>
      <c r="AH1174" s="71">
        <v>522</v>
      </c>
      <c r="AI1174" s="154">
        <v>2</v>
      </c>
      <c r="AJ1174" s="91">
        <v>6</v>
      </c>
      <c r="AK1174" s="91">
        <v>56</v>
      </c>
      <c r="AL1174" s="91">
        <v>215</v>
      </c>
      <c r="AM1174" s="91">
        <v>184</v>
      </c>
      <c r="AN1174" s="91">
        <v>52</v>
      </c>
      <c r="AO1174" s="91">
        <v>4</v>
      </c>
      <c r="AP1174" s="91">
        <v>3</v>
      </c>
      <c r="AQ1174" s="91">
        <v>0</v>
      </c>
      <c r="AR1174" s="91">
        <v>0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458</v>
      </c>
      <c r="BD1174" s="25">
        <v>0.87739463601532564</v>
      </c>
      <c r="BE1174" s="74">
        <v>293</v>
      </c>
      <c r="BF1174" s="25">
        <v>0.56130268199233713</v>
      </c>
      <c r="BG1174" s="74">
        <v>7</v>
      </c>
      <c r="BH1174" s="25">
        <v>1.3409961685823755E-2</v>
      </c>
      <c r="BI1174" s="21">
        <v>24.722873563218403</v>
      </c>
      <c r="BJ1174" s="21">
        <v>29.102</v>
      </c>
      <c r="BK1174" s="21">
        <v>32.433999999999997</v>
      </c>
      <c r="BL1174" s="8"/>
      <c r="BM1174" s="71">
        <v>1040</v>
      </c>
      <c r="BN1174" s="143">
        <v>3</v>
      </c>
      <c r="BO1174" s="7">
        <v>6</v>
      </c>
      <c r="BP1174" s="7">
        <v>76</v>
      </c>
      <c r="BQ1174" s="7">
        <v>395</v>
      </c>
      <c r="BR1174" s="7">
        <v>389</v>
      </c>
      <c r="BS1174" s="7">
        <v>156</v>
      </c>
      <c r="BT1174" s="7">
        <v>9</v>
      </c>
      <c r="BU1174" s="7">
        <v>3</v>
      </c>
      <c r="BV1174" s="7">
        <v>3</v>
      </c>
      <c r="BW1174" s="7">
        <v>0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955</v>
      </c>
      <c r="CI1174" s="25">
        <v>0.91826923076923073</v>
      </c>
      <c r="CJ1174" s="74">
        <v>654</v>
      </c>
      <c r="CK1174" s="25">
        <v>0.62884615384615383</v>
      </c>
      <c r="CL1174" s="74">
        <v>15</v>
      </c>
      <c r="CM1174" s="25">
        <v>1.4423076923076924E-2</v>
      </c>
      <c r="CN1174" s="21">
        <v>25.634048076923051</v>
      </c>
      <c r="CO1174" s="21">
        <v>30.188500000000001</v>
      </c>
      <c r="CP1174" s="21">
        <v>32.9895</v>
      </c>
      <c r="CQ1174" s="8"/>
    </row>
    <row r="1175" spans="1:95" x14ac:dyDescent="0.35">
      <c r="A1175" s="134">
        <v>4</v>
      </c>
      <c r="B1175" s="184">
        <v>0.66666700000000001</v>
      </c>
      <c r="C1175" s="71">
        <v>470</v>
      </c>
      <c r="D1175" s="154">
        <v>0</v>
      </c>
      <c r="E1175" s="91">
        <v>6</v>
      </c>
      <c r="F1175" s="91">
        <v>25</v>
      </c>
      <c r="G1175" s="91">
        <v>134</v>
      </c>
      <c r="H1175" s="91">
        <v>186</v>
      </c>
      <c r="I1175" s="91">
        <v>95</v>
      </c>
      <c r="J1175" s="91">
        <v>21</v>
      </c>
      <c r="K1175" s="91">
        <v>2</v>
      </c>
      <c r="L1175" s="91">
        <v>1</v>
      </c>
      <c r="M1175" s="91">
        <v>0</v>
      </c>
      <c r="N1175" s="91">
        <v>0</v>
      </c>
      <c r="O1175" s="91">
        <v>0</v>
      </c>
      <c r="P1175" s="91">
        <v>0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439</v>
      </c>
      <c r="Y1175" s="25">
        <v>0.93404255319148932</v>
      </c>
      <c r="Z1175" s="74">
        <v>343</v>
      </c>
      <c r="AA1175" s="25">
        <v>0.72978723404255319</v>
      </c>
      <c r="AB1175" s="74">
        <v>24</v>
      </c>
      <c r="AC1175" s="25">
        <v>5.106382978723404E-2</v>
      </c>
      <c r="AD1175" s="21">
        <v>27.037148936170187</v>
      </c>
      <c r="AE1175" s="21">
        <v>31.923500000000001</v>
      </c>
      <c r="AF1175" s="21">
        <v>35.029000000000003</v>
      </c>
      <c r="AG1175" s="8"/>
      <c r="AH1175" s="71">
        <v>565</v>
      </c>
      <c r="AI1175" s="154">
        <v>0</v>
      </c>
      <c r="AJ1175" s="91">
        <v>15</v>
      </c>
      <c r="AK1175" s="91">
        <v>63</v>
      </c>
      <c r="AL1175" s="91">
        <v>203</v>
      </c>
      <c r="AM1175" s="91">
        <v>196</v>
      </c>
      <c r="AN1175" s="91">
        <v>70</v>
      </c>
      <c r="AO1175" s="91">
        <v>15</v>
      </c>
      <c r="AP1175" s="91">
        <v>3</v>
      </c>
      <c r="AQ1175" s="91">
        <v>0</v>
      </c>
      <c r="AR1175" s="91">
        <v>0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487</v>
      </c>
      <c r="BD1175" s="25">
        <v>0.86194690265486729</v>
      </c>
      <c r="BE1175" s="74">
        <v>320</v>
      </c>
      <c r="BF1175" s="25">
        <v>0.5663716814159292</v>
      </c>
      <c r="BG1175" s="74">
        <v>18</v>
      </c>
      <c r="BH1175" s="25">
        <v>3.1858407079646017E-2</v>
      </c>
      <c r="BI1175" s="21">
        <v>25.051026548672567</v>
      </c>
      <c r="BJ1175" s="21">
        <v>30.113999999999997</v>
      </c>
      <c r="BK1175" s="21">
        <v>33.387999999999998</v>
      </c>
      <c r="BL1175" s="8"/>
      <c r="BM1175" s="71">
        <v>1035</v>
      </c>
      <c r="BN1175" s="143">
        <v>0</v>
      </c>
      <c r="BO1175" s="7">
        <v>21</v>
      </c>
      <c r="BP1175" s="7">
        <v>88</v>
      </c>
      <c r="BQ1175" s="7">
        <v>337</v>
      </c>
      <c r="BR1175" s="7">
        <v>382</v>
      </c>
      <c r="BS1175" s="7">
        <v>165</v>
      </c>
      <c r="BT1175" s="7">
        <v>36</v>
      </c>
      <c r="BU1175" s="7">
        <v>5</v>
      </c>
      <c r="BV1175" s="7">
        <v>1</v>
      </c>
      <c r="BW1175" s="7">
        <v>0</v>
      </c>
      <c r="BX1175" s="7">
        <v>0</v>
      </c>
      <c r="BY1175" s="7">
        <v>0</v>
      </c>
      <c r="BZ1175" s="7">
        <v>0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926</v>
      </c>
      <c r="CI1175" s="25">
        <v>0.89468599033816421</v>
      </c>
      <c r="CJ1175" s="74">
        <v>663</v>
      </c>
      <c r="CK1175" s="25">
        <v>0.64057971014492754</v>
      </c>
      <c r="CL1175" s="74">
        <v>42</v>
      </c>
      <c r="CM1175" s="25">
        <v>4.0579710144927533E-2</v>
      </c>
      <c r="CN1175" s="21">
        <v>25.952937198067648</v>
      </c>
      <c r="CO1175" s="21">
        <v>30.952000000000002</v>
      </c>
      <c r="CP1175" s="21">
        <v>34.356000000000002</v>
      </c>
      <c r="CQ1175" s="8"/>
    </row>
    <row r="1176" spans="1:95" x14ac:dyDescent="0.35">
      <c r="A1176" s="134">
        <v>4</v>
      </c>
      <c r="B1176" s="184">
        <v>0.70833299999999999</v>
      </c>
      <c r="C1176" s="71">
        <v>480</v>
      </c>
      <c r="D1176" s="154">
        <v>2</v>
      </c>
      <c r="E1176" s="91">
        <v>2</v>
      </c>
      <c r="F1176" s="91">
        <v>13</v>
      </c>
      <c r="G1176" s="91">
        <v>161</v>
      </c>
      <c r="H1176" s="91">
        <v>184</v>
      </c>
      <c r="I1176" s="91">
        <v>86</v>
      </c>
      <c r="J1176" s="91">
        <v>24</v>
      </c>
      <c r="K1176" s="91">
        <v>7</v>
      </c>
      <c r="L1176" s="91">
        <v>1</v>
      </c>
      <c r="M1176" s="91">
        <v>0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463</v>
      </c>
      <c r="Y1176" s="25">
        <v>0.96458333333333335</v>
      </c>
      <c r="Z1176" s="74">
        <v>342</v>
      </c>
      <c r="AA1176" s="25">
        <v>0.71250000000000002</v>
      </c>
      <c r="AB1176" s="74">
        <v>32</v>
      </c>
      <c r="AC1176" s="25">
        <v>6.6666666666666666E-2</v>
      </c>
      <c r="AD1176" s="21">
        <v>26.980750000000015</v>
      </c>
      <c r="AE1176" s="21">
        <v>32.118000000000002</v>
      </c>
      <c r="AF1176" s="21">
        <v>36.005499999999998</v>
      </c>
      <c r="AG1176" s="8"/>
      <c r="AH1176" s="71">
        <v>604</v>
      </c>
      <c r="AI1176" s="154">
        <v>4</v>
      </c>
      <c r="AJ1176" s="91">
        <v>11</v>
      </c>
      <c r="AK1176" s="91">
        <v>87</v>
      </c>
      <c r="AL1176" s="91">
        <v>244</v>
      </c>
      <c r="AM1176" s="91">
        <v>205</v>
      </c>
      <c r="AN1176" s="91">
        <v>43</v>
      </c>
      <c r="AO1176" s="91">
        <v>7</v>
      </c>
      <c r="AP1176" s="91">
        <v>2</v>
      </c>
      <c r="AQ1176" s="91">
        <v>1</v>
      </c>
      <c r="AR1176" s="91">
        <v>0</v>
      </c>
      <c r="AS1176" s="91">
        <v>0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502</v>
      </c>
      <c r="BD1176" s="25">
        <v>0.83112582781456956</v>
      </c>
      <c r="BE1176" s="74">
        <v>304</v>
      </c>
      <c r="BF1176" s="25">
        <v>0.50331125827814571</v>
      </c>
      <c r="BG1176" s="74">
        <v>10</v>
      </c>
      <c r="BH1176" s="25">
        <v>1.6556291390728478E-2</v>
      </c>
      <c r="BI1176" s="21">
        <v>24.211688741721851</v>
      </c>
      <c r="BJ1176" s="21">
        <v>28.467500000000001</v>
      </c>
      <c r="BK1176" s="21">
        <v>31.79</v>
      </c>
      <c r="BL1176" s="8"/>
      <c r="BM1176" s="71">
        <v>1084</v>
      </c>
      <c r="BN1176" s="143">
        <v>6</v>
      </c>
      <c r="BO1176" s="7">
        <v>13</v>
      </c>
      <c r="BP1176" s="7">
        <v>100</v>
      </c>
      <c r="BQ1176" s="7">
        <v>405</v>
      </c>
      <c r="BR1176" s="7">
        <v>389</v>
      </c>
      <c r="BS1176" s="7">
        <v>129</v>
      </c>
      <c r="BT1176" s="7">
        <v>31</v>
      </c>
      <c r="BU1176" s="7">
        <v>9</v>
      </c>
      <c r="BV1176" s="7">
        <v>2</v>
      </c>
      <c r="BW1176" s="7">
        <v>0</v>
      </c>
      <c r="BX1176" s="7">
        <v>0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965</v>
      </c>
      <c r="CI1176" s="25">
        <v>0.89022140221402213</v>
      </c>
      <c r="CJ1176" s="74">
        <v>646</v>
      </c>
      <c r="CK1176" s="25">
        <v>0.59594095940959413</v>
      </c>
      <c r="CL1176" s="74">
        <v>42</v>
      </c>
      <c r="CM1176" s="25">
        <v>3.8745387453874541E-2</v>
      </c>
      <c r="CN1176" s="21">
        <v>25.437841328413281</v>
      </c>
      <c r="CO1176" s="21">
        <v>30.2925</v>
      </c>
      <c r="CP1176" s="21">
        <v>33.817500000000003</v>
      </c>
      <c r="CQ1176" s="8"/>
    </row>
    <row r="1177" spans="1:95" x14ac:dyDescent="0.35">
      <c r="A1177" s="134">
        <v>4</v>
      </c>
      <c r="B1177" s="184">
        <v>0.75</v>
      </c>
      <c r="C1177" s="71">
        <v>467</v>
      </c>
      <c r="D1177" s="154">
        <v>3</v>
      </c>
      <c r="E1177" s="91">
        <v>10</v>
      </c>
      <c r="F1177" s="91">
        <v>26</v>
      </c>
      <c r="G1177" s="91">
        <v>160</v>
      </c>
      <c r="H1177" s="91">
        <v>164</v>
      </c>
      <c r="I1177" s="91">
        <v>82</v>
      </c>
      <c r="J1177" s="91">
        <v>17</v>
      </c>
      <c r="K1177" s="91">
        <v>4</v>
      </c>
      <c r="L1177" s="91">
        <v>1</v>
      </c>
      <c r="M1177" s="91">
        <v>0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428</v>
      </c>
      <c r="Y1177" s="25">
        <v>0.91648822269807284</v>
      </c>
      <c r="Z1177" s="74">
        <v>297</v>
      </c>
      <c r="AA1177" s="25">
        <v>0.63597430406852251</v>
      </c>
      <c r="AB1177" s="74">
        <v>22</v>
      </c>
      <c r="AC1177" s="25">
        <v>4.7109207708779445E-2</v>
      </c>
      <c r="AD1177" s="21">
        <v>26.071691648822277</v>
      </c>
      <c r="AE1177" s="21">
        <v>31.43</v>
      </c>
      <c r="AF1177" s="21">
        <v>34.985999999999997</v>
      </c>
      <c r="AG1177" s="8"/>
      <c r="AH1177" s="71">
        <v>454</v>
      </c>
      <c r="AI1177" s="154">
        <v>14</v>
      </c>
      <c r="AJ1177" s="91">
        <v>13</v>
      </c>
      <c r="AK1177" s="91">
        <v>50</v>
      </c>
      <c r="AL1177" s="91">
        <v>149</v>
      </c>
      <c r="AM1177" s="91">
        <v>180</v>
      </c>
      <c r="AN1177" s="91">
        <v>42</v>
      </c>
      <c r="AO1177" s="91">
        <v>5</v>
      </c>
      <c r="AP1177" s="91">
        <v>1</v>
      </c>
      <c r="AQ1177" s="91">
        <v>0</v>
      </c>
      <c r="AR1177" s="91">
        <v>0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377</v>
      </c>
      <c r="BD1177" s="25">
        <v>0.83039647577092512</v>
      </c>
      <c r="BE1177" s="74">
        <v>259</v>
      </c>
      <c r="BF1177" s="25">
        <v>0.57048458149779735</v>
      </c>
      <c r="BG1177" s="74">
        <v>6</v>
      </c>
      <c r="BH1177" s="25">
        <v>1.3215859030837005E-2</v>
      </c>
      <c r="BI1177" s="21">
        <v>24.22896475770926</v>
      </c>
      <c r="BJ1177" s="21">
        <v>29.247499999999999</v>
      </c>
      <c r="BK1177" s="21">
        <v>31.6</v>
      </c>
      <c r="BL1177" s="8"/>
      <c r="BM1177" s="71">
        <v>921</v>
      </c>
      <c r="BN1177" s="143">
        <v>17</v>
      </c>
      <c r="BO1177" s="7">
        <v>23</v>
      </c>
      <c r="BP1177" s="7">
        <v>76</v>
      </c>
      <c r="BQ1177" s="7">
        <v>309</v>
      </c>
      <c r="BR1177" s="7">
        <v>344</v>
      </c>
      <c r="BS1177" s="7">
        <v>124</v>
      </c>
      <c r="BT1177" s="7">
        <v>22</v>
      </c>
      <c r="BU1177" s="7">
        <v>5</v>
      </c>
      <c r="BV1177" s="7">
        <v>1</v>
      </c>
      <c r="BW1177" s="7">
        <v>0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805</v>
      </c>
      <c r="CI1177" s="25">
        <v>0.87404994571118355</v>
      </c>
      <c r="CJ1177" s="74">
        <v>556</v>
      </c>
      <c r="CK1177" s="25">
        <v>0.60369163952225846</v>
      </c>
      <c r="CL1177" s="74">
        <v>28</v>
      </c>
      <c r="CM1177" s="25">
        <v>3.0401737242128121E-2</v>
      </c>
      <c r="CN1177" s="21">
        <v>25.163333333333384</v>
      </c>
      <c r="CO1177" s="21">
        <v>30.283999999999999</v>
      </c>
      <c r="CP1177" s="21">
        <v>33.406999999999996</v>
      </c>
      <c r="CQ1177" s="8"/>
    </row>
    <row r="1178" spans="1:95" x14ac:dyDescent="0.35">
      <c r="A1178" s="134">
        <v>4</v>
      </c>
      <c r="B1178" s="184">
        <v>0.79166700000000001</v>
      </c>
      <c r="C1178" s="71">
        <v>361</v>
      </c>
      <c r="D1178" s="154">
        <v>0</v>
      </c>
      <c r="E1178" s="91">
        <v>1</v>
      </c>
      <c r="F1178" s="91">
        <v>10</v>
      </c>
      <c r="G1178" s="91">
        <v>116</v>
      </c>
      <c r="H1178" s="91">
        <v>156</v>
      </c>
      <c r="I1178" s="91">
        <v>62</v>
      </c>
      <c r="J1178" s="91">
        <v>11</v>
      </c>
      <c r="K1178" s="91">
        <v>5</v>
      </c>
      <c r="L1178" s="91">
        <v>0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350</v>
      </c>
      <c r="Y1178" s="25">
        <v>0.96952908587257614</v>
      </c>
      <c r="Z1178" s="74">
        <v>273</v>
      </c>
      <c r="AA1178" s="25">
        <v>0.75623268698060941</v>
      </c>
      <c r="AB1178" s="74">
        <v>16</v>
      </c>
      <c r="AC1178" s="25">
        <v>4.4321329639889197E-2</v>
      </c>
      <c r="AD1178" s="21">
        <v>27.098365650969544</v>
      </c>
      <c r="AE1178" s="21">
        <v>31.428000000000001</v>
      </c>
      <c r="AF1178" s="21">
        <v>34.533999999999999</v>
      </c>
      <c r="AG1178" s="8"/>
      <c r="AH1178" s="71">
        <v>420</v>
      </c>
      <c r="AI1178" s="154">
        <v>4</v>
      </c>
      <c r="AJ1178" s="91">
        <v>21</v>
      </c>
      <c r="AK1178" s="91">
        <v>63</v>
      </c>
      <c r="AL1178" s="91">
        <v>131</v>
      </c>
      <c r="AM1178" s="91">
        <v>144</v>
      </c>
      <c r="AN1178" s="91">
        <v>42</v>
      </c>
      <c r="AO1178" s="91">
        <v>14</v>
      </c>
      <c r="AP1178" s="91">
        <v>1</v>
      </c>
      <c r="AQ1178" s="91">
        <v>0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332</v>
      </c>
      <c r="BD1178" s="25">
        <v>0.79047619047619044</v>
      </c>
      <c r="BE1178" s="74">
        <v>228</v>
      </c>
      <c r="BF1178" s="25">
        <v>0.54285714285714282</v>
      </c>
      <c r="BG1178" s="74">
        <v>15</v>
      </c>
      <c r="BH1178" s="25">
        <v>3.5714285714285712E-2</v>
      </c>
      <c r="BI1178" s="21">
        <v>24.314261904761914</v>
      </c>
      <c r="BJ1178" s="21">
        <v>29.623999999999999</v>
      </c>
      <c r="BK1178" s="21">
        <v>34.166499999999992</v>
      </c>
      <c r="BL1178" s="8"/>
      <c r="BM1178" s="71">
        <v>781</v>
      </c>
      <c r="BN1178" s="143">
        <v>4</v>
      </c>
      <c r="BO1178" s="7">
        <v>22</v>
      </c>
      <c r="BP1178" s="7">
        <v>73</v>
      </c>
      <c r="BQ1178" s="7">
        <v>247</v>
      </c>
      <c r="BR1178" s="7">
        <v>300</v>
      </c>
      <c r="BS1178" s="7">
        <v>104</v>
      </c>
      <c r="BT1178" s="7">
        <v>25</v>
      </c>
      <c r="BU1178" s="7">
        <v>6</v>
      </c>
      <c r="BV1178" s="7">
        <v>0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682</v>
      </c>
      <c r="CI1178" s="25">
        <v>0.87323943661971826</v>
      </c>
      <c r="CJ1178" s="74">
        <v>501</v>
      </c>
      <c r="CK1178" s="25">
        <v>0.64148527528809218</v>
      </c>
      <c r="CL1178" s="74">
        <v>31</v>
      </c>
      <c r="CM1178" s="25">
        <v>3.9692701664532648E-2</v>
      </c>
      <c r="CN1178" s="21">
        <v>25.601152368757969</v>
      </c>
      <c r="CO1178" s="21">
        <v>30.587</v>
      </c>
      <c r="CP1178" s="21">
        <v>34.209000000000003</v>
      </c>
      <c r="CQ1178" s="8"/>
    </row>
    <row r="1179" spans="1:95" x14ac:dyDescent="0.35">
      <c r="A1179" s="134">
        <v>4</v>
      </c>
      <c r="B1179" s="184">
        <v>0.83333299999999999</v>
      </c>
      <c r="C1179" s="71">
        <v>246</v>
      </c>
      <c r="D1179" s="154">
        <v>0</v>
      </c>
      <c r="E1179" s="91">
        <v>2</v>
      </c>
      <c r="F1179" s="91">
        <v>6</v>
      </c>
      <c r="G1179" s="91">
        <v>40</v>
      </c>
      <c r="H1179" s="91">
        <v>99</v>
      </c>
      <c r="I1179" s="91">
        <v>73</v>
      </c>
      <c r="J1179" s="91">
        <v>20</v>
      </c>
      <c r="K1179" s="91">
        <v>2</v>
      </c>
      <c r="L1179" s="91">
        <v>3</v>
      </c>
      <c r="M1179" s="91">
        <v>1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238</v>
      </c>
      <c r="Y1179" s="25">
        <v>0.96747967479674801</v>
      </c>
      <c r="Z1179" s="74">
        <v>213</v>
      </c>
      <c r="AA1179" s="25">
        <v>0.86585365853658536</v>
      </c>
      <c r="AB1179" s="74">
        <v>26</v>
      </c>
      <c r="AC1179" s="25">
        <v>0.10569105691056911</v>
      </c>
      <c r="AD1179" s="21">
        <v>29.241016260162606</v>
      </c>
      <c r="AE1179" s="21">
        <v>34.520000000000003</v>
      </c>
      <c r="AF1179" s="21">
        <v>37.991499999999988</v>
      </c>
      <c r="AG1179" s="8"/>
      <c r="AH1179" s="71">
        <v>277</v>
      </c>
      <c r="AI1179" s="154">
        <v>1</v>
      </c>
      <c r="AJ1179" s="91">
        <v>3</v>
      </c>
      <c r="AK1179" s="91">
        <v>14</v>
      </c>
      <c r="AL1179" s="91">
        <v>83</v>
      </c>
      <c r="AM1179" s="91">
        <v>114</v>
      </c>
      <c r="AN1179" s="91">
        <v>46</v>
      </c>
      <c r="AO1179" s="91">
        <v>10</v>
      </c>
      <c r="AP1179" s="91">
        <v>3</v>
      </c>
      <c r="AQ1179" s="91">
        <v>2</v>
      </c>
      <c r="AR1179" s="91">
        <v>1</v>
      </c>
      <c r="AS1179" s="91">
        <v>0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259</v>
      </c>
      <c r="BD1179" s="25">
        <v>0.93501805054151621</v>
      </c>
      <c r="BE1179" s="74">
        <v>201</v>
      </c>
      <c r="BF1179" s="25">
        <v>0.72563176895306858</v>
      </c>
      <c r="BG1179" s="74">
        <v>16</v>
      </c>
      <c r="BH1179" s="25">
        <v>5.7761732851985562E-2</v>
      </c>
      <c r="BI1179" s="21">
        <v>26.854657039711192</v>
      </c>
      <c r="BJ1179" s="21">
        <v>31.643999999999998</v>
      </c>
      <c r="BK1179" s="21">
        <v>35.603999999999985</v>
      </c>
      <c r="BL1179" s="8"/>
      <c r="BM1179" s="71">
        <v>523</v>
      </c>
      <c r="BN1179" s="143">
        <v>1</v>
      </c>
      <c r="BO1179" s="7">
        <v>5</v>
      </c>
      <c r="BP1179" s="7">
        <v>20</v>
      </c>
      <c r="BQ1179" s="7">
        <v>123</v>
      </c>
      <c r="BR1179" s="7">
        <v>213</v>
      </c>
      <c r="BS1179" s="7">
        <v>119</v>
      </c>
      <c r="BT1179" s="7">
        <v>30</v>
      </c>
      <c r="BU1179" s="7">
        <v>5</v>
      </c>
      <c r="BV1179" s="7">
        <v>5</v>
      </c>
      <c r="BW1179" s="7">
        <v>2</v>
      </c>
      <c r="BX1179" s="7">
        <v>0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497</v>
      </c>
      <c r="CI1179" s="25">
        <v>0.9502868068833652</v>
      </c>
      <c r="CJ1179" s="74">
        <v>414</v>
      </c>
      <c r="CK1179" s="25">
        <v>0.79158699808795407</v>
      </c>
      <c r="CL1179" s="74">
        <v>42</v>
      </c>
      <c r="CM1179" s="25">
        <v>8.0305927342256209E-2</v>
      </c>
      <c r="CN1179" s="21">
        <v>27.977112810707457</v>
      </c>
      <c r="CO1179" s="21">
        <v>33.274000000000001</v>
      </c>
      <c r="CP1179" s="21">
        <v>36.713999999999992</v>
      </c>
      <c r="CQ1179" s="8"/>
    </row>
    <row r="1180" spans="1:95" x14ac:dyDescent="0.35">
      <c r="A1180" s="134">
        <v>4</v>
      </c>
      <c r="B1180" s="184">
        <v>0.875</v>
      </c>
      <c r="C1180" s="71">
        <v>165</v>
      </c>
      <c r="D1180" s="154">
        <v>0</v>
      </c>
      <c r="E1180" s="91">
        <v>0</v>
      </c>
      <c r="F1180" s="91">
        <v>2</v>
      </c>
      <c r="G1180" s="91">
        <v>17</v>
      </c>
      <c r="H1180" s="91">
        <v>63</v>
      </c>
      <c r="I1180" s="91">
        <v>48</v>
      </c>
      <c r="J1180" s="91">
        <v>17</v>
      </c>
      <c r="K1180" s="91">
        <v>9</v>
      </c>
      <c r="L1180" s="91">
        <v>7</v>
      </c>
      <c r="M1180" s="91">
        <v>0</v>
      </c>
      <c r="N1180" s="91">
        <v>1</v>
      </c>
      <c r="O1180" s="91">
        <v>1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163</v>
      </c>
      <c r="Y1180" s="25">
        <v>0.98787878787878791</v>
      </c>
      <c r="Z1180" s="74">
        <v>152</v>
      </c>
      <c r="AA1180" s="25">
        <v>0.92121212121212126</v>
      </c>
      <c r="AB1180" s="74">
        <v>35</v>
      </c>
      <c r="AC1180" s="25">
        <v>0.21212121212121213</v>
      </c>
      <c r="AD1180" s="21">
        <v>31.417575757575761</v>
      </c>
      <c r="AE1180" s="21">
        <v>37.781999999999996</v>
      </c>
      <c r="AF1180" s="21">
        <v>45.344000000000001</v>
      </c>
      <c r="AG1180" s="8"/>
      <c r="AH1180" s="71">
        <v>219</v>
      </c>
      <c r="AI1180" s="154">
        <v>0</v>
      </c>
      <c r="AJ1180" s="91">
        <v>1</v>
      </c>
      <c r="AK1180" s="91">
        <v>14</v>
      </c>
      <c r="AL1180" s="91">
        <v>46</v>
      </c>
      <c r="AM1180" s="91">
        <v>77</v>
      </c>
      <c r="AN1180" s="91">
        <v>61</v>
      </c>
      <c r="AO1180" s="91">
        <v>10</v>
      </c>
      <c r="AP1180" s="91">
        <v>4</v>
      </c>
      <c r="AQ1180" s="91">
        <v>3</v>
      </c>
      <c r="AR1180" s="91">
        <v>1</v>
      </c>
      <c r="AS1180" s="91">
        <v>1</v>
      </c>
      <c r="AT1180" s="91">
        <v>0</v>
      </c>
      <c r="AU1180" s="91">
        <v>1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204</v>
      </c>
      <c r="BD1180" s="25">
        <v>0.93150684931506844</v>
      </c>
      <c r="BE1180" s="74">
        <v>170</v>
      </c>
      <c r="BF1180" s="25">
        <v>0.77625570776255703</v>
      </c>
      <c r="BG1180" s="74">
        <v>20</v>
      </c>
      <c r="BH1180" s="25">
        <v>9.1324200913242004E-2</v>
      </c>
      <c r="BI1180" s="21">
        <v>28.755388127853884</v>
      </c>
      <c r="BJ1180" s="21">
        <v>33.76</v>
      </c>
      <c r="BK1180" s="21">
        <v>39.29</v>
      </c>
      <c r="BL1180" s="8"/>
      <c r="BM1180" s="71">
        <v>384</v>
      </c>
      <c r="BN1180" s="143">
        <v>0</v>
      </c>
      <c r="BO1180" s="7">
        <v>1</v>
      </c>
      <c r="BP1180" s="7">
        <v>16</v>
      </c>
      <c r="BQ1180" s="7">
        <v>63</v>
      </c>
      <c r="BR1180" s="7">
        <v>140</v>
      </c>
      <c r="BS1180" s="7">
        <v>109</v>
      </c>
      <c r="BT1180" s="7">
        <v>27</v>
      </c>
      <c r="BU1180" s="7">
        <v>13</v>
      </c>
      <c r="BV1180" s="7">
        <v>10</v>
      </c>
      <c r="BW1180" s="7">
        <v>1</v>
      </c>
      <c r="BX1180" s="7">
        <v>2</v>
      </c>
      <c r="BY1180" s="7">
        <v>1</v>
      </c>
      <c r="BZ1180" s="7">
        <v>1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367</v>
      </c>
      <c r="CI1180" s="25">
        <v>0.95572916666666663</v>
      </c>
      <c r="CJ1180" s="74">
        <v>322</v>
      </c>
      <c r="CK1180" s="25">
        <v>0.83854166666666663</v>
      </c>
      <c r="CL1180" s="74">
        <v>55</v>
      </c>
      <c r="CM1180" s="25">
        <v>0.14322916666666666</v>
      </c>
      <c r="CN1180" s="21">
        <v>29.899296875000019</v>
      </c>
      <c r="CO1180" s="21">
        <v>34.9</v>
      </c>
      <c r="CP1180" s="21">
        <v>42.502499999999998</v>
      </c>
      <c r="CQ1180" s="8"/>
    </row>
    <row r="1181" spans="1:95" x14ac:dyDescent="0.35">
      <c r="A1181" s="134">
        <v>4</v>
      </c>
      <c r="B1181" s="184">
        <v>0.91666700000000001</v>
      </c>
      <c r="C1181" s="71">
        <v>149</v>
      </c>
      <c r="D1181" s="154">
        <v>1</v>
      </c>
      <c r="E1181" s="91">
        <v>2</v>
      </c>
      <c r="F1181" s="91">
        <v>5</v>
      </c>
      <c r="G1181" s="91">
        <v>27</v>
      </c>
      <c r="H1181" s="91">
        <v>48</v>
      </c>
      <c r="I1181" s="91">
        <v>44</v>
      </c>
      <c r="J1181" s="91">
        <v>14</v>
      </c>
      <c r="K1181" s="91">
        <v>7</v>
      </c>
      <c r="L1181" s="91">
        <v>1</v>
      </c>
      <c r="M1181" s="91">
        <v>0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141</v>
      </c>
      <c r="Y1181" s="25">
        <v>0.94630872483221473</v>
      </c>
      <c r="Z1181" s="74">
        <v>119</v>
      </c>
      <c r="AA1181" s="25">
        <v>0.79865771812080533</v>
      </c>
      <c r="AB1181" s="74">
        <v>22</v>
      </c>
      <c r="AC1181" s="25">
        <v>0.1476510067114094</v>
      </c>
      <c r="AD1181" s="21">
        <v>29.071744966442957</v>
      </c>
      <c r="AE1181" s="21">
        <v>35</v>
      </c>
      <c r="AF1181" s="21">
        <v>40.090000000000003</v>
      </c>
      <c r="AG1181" s="8"/>
      <c r="AH1181" s="71">
        <v>191</v>
      </c>
      <c r="AI1181" s="154">
        <v>1</v>
      </c>
      <c r="AJ1181" s="91">
        <v>0</v>
      </c>
      <c r="AK1181" s="91">
        <v>5</v>
      </c>
      <c r="AL1181" s="91">
        <v>47</v>
      </c>
      <c r="AM1181" s="91">
        <v>76</v>
      </c>
      <c r="AN1181" s="91">
        <v>45</v>
      </c>
      <c r="AO1181" s="91">
        <v>12</v>
      </c>
      <c r="AP1181" s="91">
        <v>3</v>
      </c>
      <c r="AQ1181" s="91">
        <v>1</v>
      </c>
      <c r="AR1181" s="91">
        <v>0</v>
      </c>
      <c r="AS1181" s="91">
        <v>1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185</v>
      </c>
      <c r="BD1181" s="25">
        <v>0.96858638743455494</v>
      </c>
      <c r="BE1181" s="74">
        <v>152</v>
      </c>
      <c r="BF1181" s="25">
        <v>0.79581151832460728</v>
      </c>
      <c r="BG1181" s="74">
        <v>17</v>
      </c>
      <c r="BH1181" s="25">
        <v>8.9005235602094238E-2</v>
      </c>
      <c r="BI1181" s="21">
        <v>28.107225130890068</v>
      </c>
      <c r="BJ1181" s="21">
        <v>32.753999999999998</v>
      </c>
      <c r="BK1181" s="21">
        <v>38.175999999999995</v>
      </c>
      <c r="BL1181" s="8"/>
      <c r="BM1181" s="71">
        <v>340</v>
      </c>
      <c r="BN1181" s="143">
        <v>2</v>
      </c>
      <c r="BO1181" s="7">
        <v>2</v>
      </c>
      <c r="BP1181" s="7">
        <v>10</v>
      </c>
      <c r="BQ1181" s="7">
        <v>74</v>
      </c>
      <c r="BR1181" s="7">
        <v>124</v>
      </c>
      <c r="BS1181" s="7">
        <v>89</v>
      </c>
      <c r="BT1181" s="7">
        <v>26</v>
      </c>
      <c r="BU1181" s="7">
        <v>10</v>
      </c>
      <c r="BV1181" s="7">
        <v>2</v>
      </c>
      <c r="BW1181" s="7">
        <v>0</v>
      </c>
      <c r="BX1181" s="7">
        <v>1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326</v>
      </c>
      <c r="CI1181" s="25">
        <v>0.95882352941176474</v>
      </c>
      <c r="CJ1181" s="74">
        <v>271</v>
      </c>
      <c r="CK1181" s="25">
        <v>0.79705882352941182</v>
      </c>
      <c r="CL1181" s="74">
        <v>39</v>
      </c>
      <c r="CM1181" s="25">
        <v>0.11470588235294117</v>
      </c>
      <c r="CN1181" s="21">
        <v>28.529911764705872</v>
      </c>
      <c r="CO1181" s="21">
        <v>33.75</v>
      </c>
      <c r="CP1181" s="21">
        <v>39.492999999999995</v>
      </c>
      <c r="CQ1181" s="8"/>
    </row>
    <row r="1182" spans="1:95" x14ac:dyDescent="0.35">
      <c r="A1182" s="134">
        <v>4</v>
      </c>
      <c r="B1182" s="184">
        <v>0.95833299999999999</v>
      </c>
      <c r="C1182" s="72">
        <v>73</v>
      </c>
      <c r="D1182" s="195">
        <v>0</v>
      </c>
      <c r="E1182" s="196">
        <v>0</v>
      </c>
      <c r="F1182" s="196">
        <v>0</v>
      </c>
      <c r="G1182" s="196">
        <v>8</v>
      </c>
      <c r="H1182" s="196">
        <v>20</v>
      </c>
      <c r="I1182" s="196">
        <v>30</v>
      </c>
      <c r="J1182" s="196">
        <v>6</v>
      </c>
      <c r="K1182" s="196">
        <v>4</v>
      </c>
      <c r="L1182" s="196">
        <v>3</v>
      </c>
      <c r="M1182" s="196">
        <v>0</v>
      </c>
      <c r="N1182" s="196">
        <v>0</v>
      </c>
      <c r="O1182" s="196">
        <v>0</v>
      </c>
      <c r="P1182" s="196">
        <v>2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73</v>
      </c>
      <c r="Y1182" s="209">
        <v>1</v>
      </c>
      <c r="Z1182" s="210">
        <v>69</v>
      </c>
      <c r="AA1182" s="209">
        <v>0.9452054794520548</v>
      </c>
      <c r="AB1182" s="210">
        <v>14</v>
      </c>
      <c r="AC1182" s="209">
        <v>0.19178082191780821</v>
      </c>
      <c r="AD1182" s="92">
        <v>32.507397260273976</v>
      </c>
      <c r="AE1182" s="92">
        <v>36.091000000000001</v>
      </c>
      <c r="AF1182" s="92">
        <v>48.466999999999992</v>
      </c>
      <c r="AG1182" s="8"/>
      <c r="AH1182" s="72">
        <v>103</v>
      </c>
      <c r="AI1182" s="195">
        <v>2</v>
      </c>
      <c r="AJ1182" s="196">
        <v>0</v>
      </c>
      <c r="AK1182" s="196">
        <v>1</v>
      </c>
      <c r="AL1182" s="196">
        <v>23</v>
      </c>
      <c r="AM1182" s="196">
        <v>34</v>
      </c>
      <c r="AN1182" s="196">
        <v>23</v>
      </c>
      <c r="AO1182" s="196">
        <v>14</v>
      </c>
      <c r="AP1182" s="196">
        <v>2</v>
      </c>
      <c r="AQ1182" s="196">
        <v>2</v>
      </c>
      <c r="AR1182" s="196">
        <v>0</v>
      </c>
      <c r="AS1182" s="196">
        <v>0</v>
      </c>
      <c r="AT1182" s="196">
        <v>1</v>
      </c>
      <c r="AU1182" s="196">
        <v>0</v>
      </c>
      <c r="AV1182" s="196">
        <v>0</v>
      </c>
      <c r="AW1182" s="196">
        <v>1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100</v>
      </c>
      <c r="BD1182" s="209">
        <v>0.970873786407767</v>
      </c>
      <c r="BE1182" s="210">
        <v>84</v>
      </c>
      <c r="BF1182" s="209">
        <v>0.81553398058252424</v>
      </c>
      <c r="BG1182" s="210">
        <v>20</v>
      </c>
      <c r="BH1182" s="209">
        <v>0.1941747572815534</v>
      </c>
      <c r="BI1182" s="92">
        <v>30.091359223300977</v>
      </c>
      <c r="BJ1182" s="92">
        <v>35.630000000000003</v>
      </c>
      <c r="BK1182" s="92">
        <v>42.845999999999989</v>
      </c>
      <c r="BL1182" s="8"/>
      <c r="BM1182" s="72">
        <v>176</v>
      </c>
      <c r="BN1182" s="208">
        <v>2</v>
      </c>
      <c r="BO1182" s="11">
        <v>0</v>
      </c>
      <c r="BP1182" s="11">
        <v>1</v>
      </c>
      <c r="BQ1182" s="11">
        <v>31</v>
      </c>
      <c r="BR1182" s="11">
        <v>54</v>
      </c>
      <c r="BS1182" s="11">
        <v>53</v>
      </c>
      <c r="BT1182" s="11">
        <v>20</v>
      </c>
      <c r="BU1182" s="11">
        <v>6</v>
      </c>
      <c r="BV1182" s="11">
        <v>5</v>
      </c>
      <c r="BW1182" s="11">
        <v>0</v>
      </c>
      <c r="BX1182" s="11">
        <v>0</v>
      </c>
      <c r="BY1182" s="11">
        <v>1</v>
      </c>
      <c r="BZ1182" s="11">
        <v>2</v>
      </c>
      <c r="CA1182" s="11">
        <v>0</v>
      </c>
      <c r="CB1182" s="11">
        <v>1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173</v>
      </c>
      <c r="CI1182" s="209">
        <v>0.98295454545454541</v>
      </c>
      <c r="CJ1182" s="210">
        <v>153</v>
      </c>
      <c r="CK1182" s="209">
        <v>0.86931818181818177</v>
      </c>
      <c r="CL1182" s="210">
        <v>34</v>
      </c>
      <c r="CM1182" s="209">
        <v>0.19318181818181818</v>
      </c>
      <c r="CN1182" s="92">
        <v>31.093465909090909</v>
      </c>
      <c r="CO1182" s="92">
        <v>35.634999999999998</v>
      </c>
      <c r="CP1182" s="92">
        <v>45.881000000000014</v>
      </c>
      <c r="CQ1182" s="8"/>
    </row>
    <row r="1183" spans="1:95" x14ac:dyDescent="0.35">
      <c r="A1183" s="134"/>
      <c r="B1183" s="273" t="s">
        <v>57</v>
      </c>
      <c r="C1183" s="274">
        <v>5540</v>
      </c>
      <c r="D1183" s="275">
        <v>158</v>
      </c>
      <c r="E1183" s="275">
        <v>95</v>
      </c>
      <c r="F1183" s="275">
        <v>284</v>
      </c>
      <c r="G1183" s="275">
        <v>1602</v>
      </c>
      <c r="H1183" s="275">
        <v>2107</v>
      </c>
      <c r="I1183" s="275">
        <v>1047</v>
      </c>
      <c r="J1183" s="275">
        <v>200</v>
      </c>
      <c r="K1183" s="275">
        <v>30</v>
      </c>
      <c r="L1183" s="275">
        <v>12</v>
      </c>
      <c r="M1183" s="275">
        <v>3</v>
      </c>
      <c r="N1183" s="275">
        <v>1</v>
      </c>
      <c r="O1183" s="275">
        <v>0</v>
      </c>
      <c r="P1183" s="275">
        <v>0</v>
      </c>
      <c r="Q1183" s="275">
        <v>0</v>
      </c>
      <c r="R1183" s="275">
        <v>0</v>
      </c>
      <c r="S1183" s="275">
        <v>0</v>
      </c>
      <c r="T1183" s="275">
        <v>0</v>
      </c>
      <c r="U1183" s="275">
        <v>0</v>
      </c>
      <c r="V1183" s="275">
        <v>0</v>
      </c>
      <c r="W1183" s="276">
        <v>1</v>
      </c>
      <c r="X1183" s="277">
        <v>5001</v>
      </c>
      <c r="Y1183" s="293">
        <v>0.90270758122743677</v>
      </c>
      <c r="Z1183" s="277">
        <v>3811</v>
      </c>
      <c r="AA1183" s="293">
        <v>0.68790613718411553</v>
      </c>
      <c r="AB1183" s="277">
        <v>247</v>
      </c>
      <c r="AC1183" s="293">
        <v>4.4584837545126356E-2</v>
      </c>
      <c r="AD1183" s="294">
        <v>26.140012635379033</v>
      </c>
      <c r="AE1183" s="294">
        <v>31.53</v>
      </c>
      <c r="AF1183" s="294">
        <v>34.668999999999997</v>
      </c>
      <c r="AG1183" s="12"/>
      <c r="AH1183" s="277">
        <v>4700</v>
      </c>
      <c r="AI1183" s="275">
        <v>40</v>
      </c>
      <c r="AJ1183" s="275">
        <v>69</v>
      </c>
      <c r="AK1183" s="275">
        <v>506</v>
      </c>
      <c r="AL1183" s="275">
        <v>1748</v>
      </c>
      <c r="AM1183" s="275">
        <v>1636</v>
      </c>
      <c r="AN1183" s="275">
        <v>560</v>
      </c>
      <c r="AO1183" s="275">
        <v>106</v>
      </c>
      <c r="AP1183" s="275">
        <v>27</v>
      </c>
      <c r="AQ1183" s="275">
        <v>6</v>
      </c>
      <c r="AR1183" s="275">
        <v>0</v>
      </c>
      <c r="AS1183" s="275">
        <v>0</v>
      </c>
      <c r="AT1183" s="275">
        <v>1</v>
      </c>
      <c r="AU1183" s="275">
        <v>0</v>
      </c>
      <c r="AV1183" s="275">
        <v>1</v>
      </c>
      <c r="AW1183" s="275">
        <v>0</v>
      </c>
      <c r="AX1183" s="275">
        <v>0</v>
      </c>
      <c r="AY1183" s="275">
        <v>0</v>
      </c>
      <c r="AZ1183" s="275">
        <v>0</v>
      </c>
      <c r="BA1183" s="275">
        <v>0</v>
      </c>
      <c r="BB1183" s="276">
        <v>0</v>
      </c>
      <c r="BC1183" s="277">
        <v>4084</v>
      </c>
      <c r="BD1183" s="293">
        <v>0.86893617021276592</v>
      </c>
      <c r="BE1183" s="277">
        <v>2700</v>
      </c>
      <c r="BF1183" s="293">
        <v>0.57446808510638303</v>
      </c>
      <c r="BG1183" s="277">
        <v>141</v>
      </c>
      <c r="BH1183" s="293">
        <v>0.03</v>
      </c>
      <c r="BI1183" s="294">
        <v>25.082806382978738</v>
      </c>
      <c r="BJ1183" s="294">
        <v>29.97</v>
      </c>
      <c r="BK1183" s="294">
        <v>33.398999999999994</v>
      </c>
      <c r="BL1183" s="12"/>
      <c r="BM1183" s="277">
        <v>10240</v>
      </c>
      <c r="BN1183" s="275">
        <v>198</v>
      </c>
      <c r="BO1183" s="275">
        <v>164</v>
      </c>
      <c r="BP1183" s="275">
        <v>790</v>
      </c>
      <c r="BQ1183" s="275">
        <v>3350</v>
      </c>
      <c r="BR1183" s="275">
        <v>3743</v>
      </c>
      <c r="BS1183" s="275">
        <v>1607</v>
      </c>
      <c r="BT1183" s="275">
        <v>306</v>
      </c>
      <c r="BU1183" s="275">
        <v>57</v>
      </c>
      <c r="BV1183" s="275">
        <v>18</v>
      </c>
      <c r="BW1183" s="275">
        <v>3</v>
      </c>
      <c r="BX1183" s="275">
        <v>1</v>
      </c>
      <c r="BY1183" s="275">
        <v>1</v>
      </c>
      <c r="BZ1183" s="275">
        <v>0</v>
      </c>
      <c r="CA1183" s="275">
        <v>1</v>
      </c>
      <c r="CB1183" s="275">
        <v>0</v>
      </c>
      <c r="CC1183" s="275">
        <v>0</v>
      </c>
      <c r="CD1183" s="275">
        <v>0</v>
      </c>
      <c r="CE1183" s="275">
        <v>0</v>
      </c>
      <c r="CF1183" s="275">
        <v>0</v>
      </c>
      <c r="CG1183" s="276">
        <v>1</v>
      </c>
      <c r="CH1183" s="233">
        <v>9085</v>
      </c>
      <c r="CI1183" s="257">
        <v>0.88720703125</v>
      </c>
      <c r="CJ1183" s="233">
        <v>6511</v>
      </c>
      <c r="CK1183" s="257">
        <v>0.63583984375000002</v>
      </c>
      <c r="CL1183" s="233">
        <v>388</v>
      </c>
      <c r="CM1183" s="257">
        <v>3.7890624999999997E-2</v>
      </c>
      <c r="CN1183" s="258">
        <v>25.65477148437493</v>
      </c>
      <c r="CO1183" s="258">
        <v>30.85</v>
      </c>
      <c r="CP1183" s="258">
        <v>34.229999999999997</v>
      </c>
      <c r="CQ1183" s="8"/>
    </row>
    <row r="1184" spans="1:95" x14ac:dyDescent="0.35">
      <c r="A1184" s="134"/>
      <c r="B1184" s="278" t="s">
        <v>58</v>
      </c>
      <c r="C1184" s="279">
        <v>6556</v>
      </c>
      <c r="D1184" s="280">
        <v>158</v>
      </c>
      <c r="E1184" s="280">
        <v>98</v>
      </c>
      <c r="F1184" s="280">
        <v>302</v>
      </c>
      <c r="G1184" s="280">
        <v>1789</v>
      </c>
      <c r="H1184" s="280">
        <v>2492</v>
      </c>
      <c r="I1184" s="280">
        <v>1338</v>
      </c>
      <c r="J1184" s="280">
        <v>288</v>
      </c>
      <c r="K1184" s="280">
        <v>57</v>
      </c>
      <c r="L1184" s="280">
        <v>25</v>
      </c>
      <c r="M1184" s="280">
        <v>4</v>
      </c>
      <c r="N1184" s="280">
        <v>3</v>
      </c>
      <c r="O1184" s="280">
        <v>1</v>
      </c>
      <c r="P1184" s="280">
        <v>0</v>
      </c>
      <c r="Q1184" s="280">
        <v>0</v>
      </c>
      <c r="R1184" s="280">
        <v>0</v>
      </c>
      <c r="S1184" s="280">
        <v>0</v>
      </c>
      <c r="T1184" s="280">
        <v>0</v>
      </c>
      <c r="U1184" s="280">
        <v>0</v>
      </c>
      <c r="V1184" s="280">
        <v>0</v>
      </c>
      <c r="W1184" s="281">
        <v>1</v>
      </c>
      <c r="X1184" s="282">
        <v>5996</v>
      </c>
      <c r="Y1184" s="295">
        <v>0.91458206223306893</v>
      </c>
      <c r="Z1184" s="282">
        <v>4689</v>
      </c>
      <c r="AA1184" s="295">
        <v>0.71522269676632089</v>
      </c>
      <c r="AB1184" s="282">
        <v>379</v>
      </c>
      <c r="AC1184" s="295">
        <v>5.7809640024405126E-2</v>
      </c>
      <c r="AD1184" s="296">
        <v>26.661284319707171</v>
      </c>
      <c r="AE1184" s="296">
        <v>32.094500000000004</v>
      </c>
      <c r="AF1184" s="296">
        <v>35.431499999999993</v>
      </c>
      <c r="AG1184" s="12"/>
      <c r="AH1184" s="282">
        <v>5687</v>
      </c>
      <c r="AI1184" s="280">
        <v>45</v>
      </c>
      <c r="AJ1184" s="280">
        <v>95</v>
      </c>
      <c r="AK1184" s="280">
        <v>598</v>
      </c>
      <c r="AL1184" s="280">
        <v>2017</v>
      </c>
      <c r="AM1184" s="280">
        <v>1993</v>
      </c>
      <c r="AN1184" s="280">
        <v>727</v>
      </c>
      <c r="AO1184" s="280">
        <v>151</v>
      </c>
      <c r="AP1184" s="280">
        <v>43</v>
      </c>
      <c r="AQ1184" s="280">
        <v>12</v>
      </c>
      <c r="AR1184" s="280">
        <v>2</v>
      </c>
      <c r="AS1184" s="280">
        <v>1</v>
      </c>
      <c r="AT1184" s="280">
        <v>1</v>
      </c>
      <c r="AU1184" s="280">
        <v>1</v>
      </c>
      <c r="AV1184" s="280">
        <v>1</v>
      </c>
      <c r="AW1184" s="280">
        <v>0</v>
      </c>
      <c r="AX1184" s="280">
        <v>0</v>
      </c>
      <c r="AY1184" s="280">
        <v>0</v>
      </c>
      <c r="AZ1184" s="280">
        <v>0</v>
      </c>
      <c r="BA1184" s="280">
        <v>0</v>
      </c>
      <c r="BB1184" s="281">
        <v>0</v>
      </c>
      <c r="BC1184" s="282">
        <v>4948</v>
      </c>
      <c r="BD1184" s="295">
        <v>0.87005451028661862</v>
      </c>
      <c r="BE1184" s="282">
        <v>3361</v>
      </c>
      <c r="BF1184" s="295">
        <v>0.59099701072621769</v>
      </c>
      <c r="BG1184" s="282">
        <v>212</v>
      </c>
      <c r="BH1184" s="295">
        <v>3.7278002461754882E-2</v>
      </c>
      <c r="BI1184" s="296">
        <v>25.326377703534408</v>
      </c>
      <c r="BJ1184" s="296">
        <v>30.33</v>
      </c>
      <c r="BK1184" s="296">
        <v>34.125999999999998</v>
      </c>
      <c r="BL1184" s="12"/>
      <c r="BM1184" s="282">
        <v>12243</v>
      </c>
      <c r="BN1184" s="280">
        <v>203</v>
      </c>
      <c r="BO1184" s="280">
        <v>193</v>
      </c>
      <c r="BP1184" s="280">
        <v>900</v>
      </c>
      <c r="BQ1184" s="280">
        <v>3806</v>
      </c>
      <c r="BR1184" s="280">
        <v>4485</v>
      </c>
      <c r="BS1184" s="280">
        <v>2065</v>
      </c>
      <c r="BT1184" s="280">
        <v>439</v>
      </c>
      <c r="BU1184" s="280">
        <v>100</v>
      </c>
      <c r="BV1184" s="280">
        <v>37</v>
      </c>
      <c r="BW1184" s="280">
        <v>6</v>
      </c>
      <c r="BX1184" s="280">
        <v>4</v>
      </c>
      <c r="BY1184" s="280">
        <v>2</v>
      </c>
      <c r="BZ1184" s="280">
        <v>1</v>
      </c>
      <c r="CA1184" s="280">
        <v>1</v>
      </c>
      <c r="CB1184" s="280">
        <v>0</v>
      </c>
      <c r="CC1184" s="280">
        <v>0</v>
      </c>
      <c r="CD1184" s="280">
        <v>0</v>
      </c>
      <c r="CE1184" s="280">
        <v>0</v>
      </c>
      <c r="CF1184" s="280">
        <v>0</v>
      </c>
      <c r="CG1184" s="281">
        <v>1</v>
      </c>
      <c r="CH1184" s="238">
        <v>10944</v>
      </c>
      <c r="CI1184" s="259">
        <v>0.8938985542759128</v>
      </c>
      <c r="CJ1184" s="238">
        <v>8050</v>
      </c>
      <c r="CK1184" s="259">
        <v>0.65751858204688396</v>
      </c>
      <c r="CL1184" s="238">
        <v>591</v>
      </c>
      <c r="CM1184" s="259">
        <v>4.8272482234746387E-2</v>
      </c>
      <c r="CN1184" s="260">
        <v>26.041206403659082</v>
      </c>
      <c r="CO1184" s="260">
        <v>31.34</v>
      </c>
      <c r="CP1184" s="260">
        <v>34.9</v>
      </c>
      <c r="CQ1184" s="8"/>
    </row>
    <row r="1185" spans="1:95" x14ac:dyDescent="0.35">
      <c r="A1185" s="134"/>
      <c r="B1185" s="283" t="s">
        <v>59</v>
      </c>
      <c r="C1185" s="284">
        <v>6778</v>
      </c>
      <c r="D1185" s="285">
        <v>159</v>
      </c>
      <c r="E1185" s="285">
        <v>100</v>
      </c>
      <c r="F1185" s="285">
        <v>307</v>
      </c>
      <c r="G1185" s="285">
        <v>1824</v>
      </c>
      <c r="H1185" s="285">
        <v>2560</v>
      </c>
      <c r="I1185" s="285">
        <v>1412</v>
      </c>
      <c r="J1185" s="285">
        <v>308</v>
      </c>
      <c r="K1185" s="285">
        <v>68</v>
      </c>
      <c r="L1185" s="285">
        <v>29</v>
      </c>
      <c r="M1185" s="285">
        <v>4</v>
      </c>
      <c r="N1185" s="285">
        <v>3</v>
      </c>
      <c r="O1185" s="285">
        <v>1</v>
      </c>
      <c r="P1185" s="285">
        <v>2</v>
      </c>
      <c r="Q1185" s="285">
        <v>0</v>
      </c>
      <c r="R1185" s="285">
        <v>0</v>
      </c>
      <c r="S1185" s="285">
        <v>0</v>
      </c>
      <c r="T1185" s="285">
        <v>0</v>
      </c>
      <c r="U1185" s="285">
        <v>0</v>
      </c>
      <c r="V1185" s="285">
        <v>0</v>
      </c>
      <c r="W1185" s="286">
        <v>1</v>
      </c>
      <c r="X1185" s="287">
        <v>6210</v>
      </c>
      <c r="Y1185" s="297">
        <v>0.91619946886987313</v>
      </c>
      <c r="Z1185" s="287">
        <v>4877</v>
      </c>
      <c r="AA1185" s="297">
        <v>0.71953378577751548</v>
      </c>
      <c r="AB1185" s="287">
        <v>415</v>
      </c>
      <c r="AC1185" s="297">
        <v>6.1227500737680733E-2</v>
      </c>
      <c r="AD1185" s="298">
        <v>26.71485011185689</v>
      </c>
      <c r="AE1185" s="298">
        <v>32.17</v>
      </c>
      <c r="AF1185" s="298">
        <v>35.51</v>
      </c>
      <c r="AG1185" s="12"/>
      <c r="AH1185" s="287">
        <v>5981</v>
      </c>
      <c r="AI1185" s="285">
        <v>48</v>
      </c>
      <c r="AJ1185" s="285">
        <v>95</v>
      </c>
      <c r="AK1185" s="285">
        <v>604</v>
      </c>
      <c r="AL1185" s="285">
        <v>2087</v>
      </c>
      <c r="AM1185" s="285">
        <v>2103</v>
      </c>
      <c r="AN1185" s="285">
        <v>795</v>
      </c>
      <c r="AO1185" s="285">
        <v>177</v>
      </c>
      <c r="AP1185" s="285">
        <v>48</v>
      </c>
      <c r="AQ1185" s="285">
        <v>15</v>
      </c>
      <c r="AR1185" s="285">
        <v>2</v>
      </c>
      <c r="AS1185" s="285">
        <v>2</v>
      </c>
      <c r="AT1185" s="285">
        <v>2</v>
      </c>
      <c r="AU1185" s="285">
        <v>1</v>
      </c>
      <c r="AV1185" s="285">
        <v>1</v>
      </c>
      <c r="AW1185" s="285">
        <v>1</v>
      </c>
      <c r="AX1185" s="285">
        <v>0</v>
      </c>
      <c r="AY1185" s="285">
        <v>0</v>
      </c>
      <c r="AZ1185" s="285">
        <v>0</v>
      </c>
      <c r="BA1185" s="285">
        <v>0</v>
      </c>
      <c r="BB1185" s="286">
        <v>0</v>
      </c>
      <c r="BC1185" s="287">
        <v>5233</v>
      </c>
      <c r="BD1185" s="297">
        <v>0.87493730145460624</v>
      </c>
      <c r="BE1185" s="287">
        <v>3597</v>
      </c>
      <c r="BF1185" s="297">
        <v>0.60140444741681998</v>
      </c>
      <c r="BG1185" s="287">
        <v>249</v>
      </c>
      <c r="BH1185" s="297">
        <v>4.1631834141447915E-2</v>
      </c>
      <c r="BI1185" s="298">
        <v>25.416738686628118</v>
      </c>
      <c r="BJ1185" s="298">
        <v>30.411499999999997</v>
      </c>
      <c r="BK1185" s="298">
        <v>34.241500000000009</v>
      </c>
      <c r="BL1185" s="12"/>
      <c r="BM1185" s="287">
        <v>12759</v>
      </c>
      <c r="BN1185" s="285">
        <v>207</v>
      </c>
      <c r="BO1185" s="285">
        <v>195</v>
      </c>
      <c r="BP1185" s="285">
        <v>911</v>
      </c>
      <c r="BQ1185" s="285">
        <v>3911</v>
      </c>
      <c r="BR1185" s="285">
        <v>4663</v>
      </c>
      <c r="BS1185" s="285">
        <v>2207</v>
      </c>
      <c r="BT1185" s="285">
        <v>485</v>
      </c>
      <c r="BU1185" s="285">
        <v>116</v>
      </c>
      <c r="BV1185" s="285">
        <v>44</v>
      </c>
      <c r="BW1185" s="285">
        <v>6</v>
      </c>
      <c r="BX1185" s="285">
        <v>5</v>
      </c>
      <c r="BY1185" s="285">
        <v>3</v>
      </c>
      <c r="BZ1185" s="285">
        <v>3</v>
      </c>
      <c r="CA1185" s="285">
        <v>1</v>
      </c>
      <c r="CB1185" s="285">
        <v>1</v>
      </c>
      <c r="CC1185" s="285">
        <v>0</v>
      </c>
      <c r="CD1185" s="285">
        <v>0</v>
      </c>
      <c r="CE1185" s="285">
        <v>0</v>
      </c>
      <c r="CF1185" s="285">
        <v>0</v>
      </c>
      <c r="CG1185" s="286">
        <v>1</v>
      </c>
      <c r="CH1185" s="243">
        <v>11443</v>
      </c>
      <c r="CI1185" s="261">
        <v>0.89685712046398625</v>
      </c>
      <c r="CJ1185" s="243">
        <v>8474</v>
      </c>
      <c r="CK1185" s="261">
        <v>0.66415863312171797</v>
      </c>
      <c r="CL1185" s="243">
        <v>664</v>
      </c>
      <c r="CM1185" s="261">
        <v>5.2041696057684772E-2</v>
      </c>
      <c r="CN1185" s="262">
        <v>26.108452674242812</v>
      </c>
      <c r="CO1185" s="262">
        <v>31.44</v>
      </c>
      <c r="CP1185" s="262">
        <v>35.017999999999994</v>
      </c>
      <c r="CQ1185" s="8"/>
    </row>
    <row r="1186" spans="1:95" x14ac:dyDescent="0.35">
      <c r="A1186" s="134"/>
      <c r="B1186" s="288" t="s">
        <v>60</v>
      </c>
      <c r="C1186" s="289">
        <v>6932</v>
      </c>
      <c r="D1186" s="290">
        <v>159</v>
      </c>
      <c r="E1186" s="290">
        <v>100</v>
      </c>
      <c r="F1186" s="290">
        <v>310</v>
      </c>
      <c r="G1186" s="290">
        <v>1841</v>
      </c>
      <c r="H1186" s="290">
        <v>2582</v>
      </c>
      <c r="I1186" s="290">
        <v>1450</v>
      </c>
      <c r="J1186" s="290">
        <v>346</v>
      </c>
      <c r="K1186" s="290">
        <v>91</v>
      </c>
      <c r="L1186" s="290">
        <v>34</v>
      </c>
      <c r="M1186" s="290">
        <v>9</v>
      </c>
      <c r="N1186" s="290">
        <v>4</v>
      </c>
      <c r="O1186" s="290">
        <v>2</v>
      </c>
      <c r="P1186" s="290">
        <v>3</v>
      </c>
      <c r="Q1186" s="290">
        <v>0</v>
      </c>
      <c r="R1186" s="290">
        <v>0</v>
      </c>
      <c r="S1186" s="290">
        <v>0</v>
      </c>
      <c r="T1186" s="290">
        <v>0</v>
      </c>
      <c r="U1186" s="290">
        <v>0</v>
      </c>
      <c r="V1186" s="290">
        <v>0</v>
      </c>
      <c r="W1186" s="291">
        <v>1</v>
      </c>
      <c r="X1186" s="292">
        <v>6361</v>
      </c>
      <c r="Y1186" s="299">
        <v>0.9176283900750144</v>
      </c>
      <c r="Z1186" s="292">
        <v>5013</v>
      </c>
      <c r="AA1186" s="299">
        <v>0.72316791690709747</v>
      </c>
      <c r="AB1186" s="292">
        <v>489</v>
      </c>
      <c r="AC1186" s="299">
        <v>7.0542412002308139E-2</v>
      </c>
      <c r="AD1186" s="300">
        <v>26.952671667628483</v>
      </c>
      <c r="AE1186" s="300">
        <v>32.47</v>
      </c>
      <c r="AF1186" s="300">
        <v>36.090000000000003</v>
      </c>
      <c r="AG1186" s="12"/>
      <c r="AH1186" s="292">
        <v>6098</v>
      </c>
      <c r="AI1186" s="290">
        <v>48</v>
      </c>
      <c r="AJ1186" s="290">
        <v>95</v>
      </c>
      <c r="AK1186" s="290">
        <v>608</v>
      </c>
      <c r="AL1186" s="290">
        <v>2092</v>
      </c>
      <c r="AM1186" s="290">
        <v>2127</v>
      </c>
      <c r="AN1186" s="290">
        <v>830</v>
      </c>
      <c r="AO1186" s="290">
        <v>202</v>
      </c>
      <c r="AP1186" s="290">
        <v>60</v>
      </c>
      <c r="AQ1186" s="290">
        <v>21</v>
      </c>
      <c r="AR1186" s="290">
        <v>4</v>
      </c>
      <c r="AS1186" s="290">
        <v>3</v>
      </c>
      <c r="AT1186" s="290">
        <v>3</v>
      </c>
      <c r="AU1186" s="290">
        <v>2</v>
      </c>
      <c r="AV1186" s="290">
        <v>2</v>
      </c>
      <c r="AW1186" s="290">
        <v>1</v>
      </c>
      <c r="AX1186" s="290">
        <v>0</v>
      </c>
      <c r="AY1186" s="290">
        <v>0</v>
      </c>
      <c r="AZ1186" s="290">
        <v>0</v>
      </c>
      <c r="BA1186" s="290">
        <v>0</v>
      </c>
      <c r="BB1186" s="291">
        <v>0</v>
      </c>
      <c r="BC1186" s="292">
        <v>5346</v>
      </c>
      <c r="BD1186" s="299">
        <v>0.87668087897671365</v>
      </c>
      <c r="BE1186" s="292">
        <v>3706</v>
      </c>
      <c r="BF1186" s="299">
        <v>0.60774024270252547</v>
      </c>
      <c r="BG1186" s="292">
        <v>298</v>
      </c>
      <c r="BH1186" s="299">
        <v>4.8868481469334209E-2</v>
      </c>
      <c r="BI1186" s="300">
        <v>25.675942932108896</v>
      </c>
      <c r="BJ1186" s="300">
        <v>30.78</v>
      </c>
      <c r="BK1186" s="300">
        <v>34.911000000000001</v>
      </c>
      <c r="BL1186" s="12"/>
      <c r="BM1186" s="292">
        <v>13030</v>
      </c>
      <c r="BN1186" s="290">
        <v>207</v>
      </c>
      <c r="BO1186" s="290">
        <v>195</v>
      </c>
      <c r="BP1186" s="290">
        <v>918</v>
      </c>
      <c r="BQ1186" s="290">
        <v>3933</v>
      </c>
      <c r="BR1186" s="290">
        <v>4709</v>
      </c>
      <c r="BS1186" s="290">
        <v>2280</v>
      </c>
      <c r="BT1186" s="290">
        <v>548</v>
      </c>
      <c r="BU1186" s="290">
        <v>151</v>
      </c>
      <c r="BV1186" s="290">
        <v>55</v>
      </c>
      <c r="BW1186" s="290">
        <v>13</v>
      </c>
      <c r="BX1186" s="290">
        <v>7</v>
      </c>
      <c r="BY1186" s="290">
        <v>5</v>
      </c>
      <c r="BZ1186" s="290">
        <v>5</v>
      </c>
      <c r="CA1186" s="290">
        <v>2</v>
      </c>
      <c r="CB1186" s="290">
        <v>1</v>
      </c>
      <c r="CC1186" s="290">
        <v>0</v>
      </c>
      <c r="CD1186" s="290">
        <v>0</v>
      </c>
      <c r="CE1186" s="290">
        <v>0</v>
      </c>
      <c r="CF1186" s="290">
        <v>0</v>
      </c>
      <c r="CG1186" s="291">
        <v>1</v>
      </c>
      <c r="CH1186" s="248">
        <v>11707</v>
      </c>
      <c r="CI1186" s="263">
        <v>0.89846508058326935</v>
      </c>
      <c r="CJ1186" s="248">
        <v>8719</v>
      </c>
      <c r="CK1186" s="263">
        <v>0.66914811972371446</v>
      </c>
      <c r="CL1186" s="248">
        <v>787</v>
      </c>
      <c r="CM1186" s="263">
        <v>6.0399079048349964E-2</v>
      </c>
      <c r="CN1186" s="264">
        <v>26.355166538756531</v>
      </c>
      <c r="CO1186" s="264">
        <v>31.77</v>
      </c>
      <c r="CP1186" s="264">
        <v>35.64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65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49</v>
      </c>
      <c r="D1189" s="192">
        <v>0</v>
      </c>
      <c r="E1189" s="63">
        <v>0</v>
      </c>
      <c r="F1189" s="63">
        <v>0</v>
      </c>
      <c r="G1189" s="63">
        <v>5</v>
      </c>
      <c r="H1189" s="63">
        <v>14</v>
      </c>
      <c r="I1189" s="63">
        <v>14</v>
      </c>
      <c r="J1189" s="63">
        <v>8</v>
      </c>
      <c r="K1189" s="63">
        <v>6</v>
      </c>
      <c r="L1189" s="63">
        <v>1</v>
      </c>
      <c r="M1189" s="63">
        <v>0</v>
      </c>
      <c r="N1189" s="63">
        <v>0</v>
      </c>
      <c r="O1189" s="63">
        <v>0</v>
      </c>
      <c r="P1189" s="63">
        <v>1</v>
      </c>
      <c r="Q1189" s="63">
        <v>0</v>
      </c>
      <c r="R1189" s="63">
        <v>0</v>
      </c>
      <c r="S1189" s="63">
        <v>0</v>
      </c>
      <c r="T1189" s="63">
        <v>0</v>
      </c>
      <c r="U1189" s="63">
        <v>0</v>
      </c>
      <c r="V1189" s="63">
        <v>0</v>
      </c>
      <c r="W1189" s="193">
        <v>0</v>
      </c>
      <c r="X1189" s="73">
        <v>49</v>
      </c>
      <c r="Y1189" s="24">
        <v>1</v>
      </c>
      <c r="Z1189" s="73">
        <v>44</v>
      </c>
      <c r="AA1189" s="24">
        <v>0.89795918367346939</v>
      </c>
      <c r="AB1189" s="73">
        <v>16</v>
      </c>
      <c r="AC1189" s="24">
        <v>0.32653061224489793</v>
      </c>
      <c r="AD1189" s="19">
        <v>32.96612244897959</v>
      </c>
      <c r="AE1189" s="19">
        <v>40.405000000000001</v>
      </c>
      <c r="AF1189" s="19">
        <v>46.525000000000006</v>
      </c>
      <c r="AG1189" s="8"/>
      <c r="AH1189" s="70">
        <v>44</v>
      </c>
      <c r="AI1189" s="192">
        <v>0</v>
      </c>
      <c r="AJ1189" s="63">
        <v>0</v>
      </c>
      <c r="AK1189" s="63">
        <v>0</v>
      </c>
      <c r="AL1189" s="63">
        <v>6</v>
      </c>
      <c r="AM1189" s="63">
        <v>16</v>
      </c>
      <c r="AN1189" s="63">
        <v>14</v>
      </c>
      <c r="AO1189" s="63">
        <v>2</v>
      </c>
      <c r="AP1189" s="63">
        <v>2</v>
      </c>
      <c r="AQ1189" s="63">
        <v>1</v>
      </c>
      <c r="AR1189" s="63">
        <v>0</v>
      </c>
      <c r="AS1189" s="63">
        <v>0</v>
      </c>
      <c r="AT1189" s="63">
        <v>1</v>
      </c>
      <c r="AU1189" s="63">
        <v>0</v>
      </c>
      <c r="AV1189" s="63">
        <v>1</v>
      </c>
      <c r="AW1189" s="63">
        <v>1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44</v>
      </c>
      <c r="BD1189" s="24">
        <v>1</v>
      </c>
      <c r="BE1189" s="73">
        <v>40</v>
      </c>
      <c r="BF1189" s="24">
        <v>0.90909090909090906</v>
      </c>
      <c r="BG1189" s="73">
        <v>8</v>
      </c>
      <c r="BH1189" s="24">
        <v>0.18181818181818182</v>
      </c>
      <c r="BI1189" s="19">
        <v>32.852045454545454</v>
      </c>
      <c r="BJ1189" s="19">
        <v>39.852499999999999</v>
      </c>
      <c r="BK1189" s="19">
        <v>68.95</v>
      </c>
      <c r="BL1189" s="8"/>
      <c r="BM1189" s="70">
        <v>93</v>
      </c>
      <c r="BN1189" s="207">
        <v>0</v>
      </c>
      <c r="BO1189" s="113">
        <v>0</v>
      </c>
      <c r="BP1189" s="113">
        <v>0</v>
      </c>
      <c r="BQ1189" s="113">
        <v>11</v>
      </c>
      <c r="BR1189" s="113">
        <v>30</v>
      </c>
      <c r="BS1189" s="113">
        <v>28</v>
      </c>
      <c r="BT1189" s="113">
        <v>10</v>
      </c>
      <c r="BU1189" s="113">
        <v>8</v>
      </c>
      <c r="BV1189" s="113">
        <v>2</v>
      </c>
      <c r="BW1189" s="113">
        <v>0</v>
      </c>
      <c r="BX1189" s="113">
        <v>0</v>
      </c>
      <c r="BY1189" s="113">
        <v>1</v>
      </c>
      <c r="BZ1189" s="113">
        <v>1</v>
      </c>
      <c r="CA1189" s="113">
        <v>1</v>
      </c>
      <c r="CB1189" s="113">
        <v>1</v>
      </c>
      <c r="CC1189" s="113">
        <v>0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93</v>
      </c>
      <c r="CI1189" s="24">
        <v>1</v>
      </c>
      <c r="CJ1189" s="73">
        <v>84</v>
      </c>
      <c r="CK1189" s="24">
        <v>0.90322580645161288</v>
      </c>
      <c r="CL1189" s="73">
        <v>24</v>
      </c>
      <c r="CM1189" s="24">
        <v>0.25806451612903225</v>
      </c>
      <c r="CN1189" s="19">
        <v>32.912150537634396</v>
      </c>
      <c r="CO1189" s="19">
        <v>40.087999999999994</v>
      </c>
      <c r="CP1189" s="19">
        <v>53.80699999999996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26</v>
      </c>
      <c r="D1190" s="154">
        <v>0</v>
      </c>
      <c r="E1190" s="91">
        <v>0</v>
      </c>
      <c r="F1190" s="91">
        <v>0</v>
      </c>
      <c r="G1190" s="91">
        <v>1</v>
      </c>
      <c r="H1190" s="91">
        <v>4</v>
      </c>
      <c r="I1190" s="91">
        <v>10</v>
      </c>
      <c r="J1190" s="91">
        <v>4</v>
      </c>
      <c r="K1190" s="91">
        <v>3</v>
      </c>
      <c r="L1190" s="91">
        <v>0</v>
      </c>
      <c r="M1190" s="91">
        <v>1</v>
      </c>
      <c r="N1190" s="91">
        <v>0</v>
      </c>
      <c r="O1190" s="91">
        <v>0</v>
      </c>
      <c r="P1190" s="91">
        <v>0</v>
      </c>
      <c r="Q1190" s="91">
        <v>1</v>
      </c>
      <c r="R1190" s="91">
        <v>0</v>
      </c>
      <c r="S1190" s="91">
        <v>1</v>
      </c>
      <c r="T1190" s="91">
        <v>1</v>
      </c>
      <c r="U1190" s="91">
        <v>0</v>
      </c>
      <c r="V1190" s="91">
        <v>0</v>
      </c>
      <c r="W1190" s="194">
        <v>0</v>
      </c>
      <c r="X1190" s="74">
        <v>26</v>
      </c>
      <c r="Y1190" s="25">
        <v>1</v>
      </c>
      <c r="Z1190" s="74">
        <v>25</v>
      </c>
      <c r="AA1190" s="25">
        <v>0.96153846153846156</v>
      </c>
      <c r="AB1190" s="74">
        <v>11</v>
      </c>
      <c r="AC1190" s="25">
        <v>0.42307692307692307</v>
      </c>
      <c r="AD1190" s="21">
        <v>39.895769230769233</v>
      </c>
      <c r="AE1190" s="21">
        <v>54.320499999999996</v>
      </c>
      <c r="AF1190" s="21">
        <v>85.302999999999997</v>
      </c>
      <c r="AG1190" s="8"/>
      <c r="AH1190" s="71">
        <v>29</v>
      </c>
      <c r="AI1190" s="154">
        <v>1</v>
      </c>
      <c r="AJ1190" s="91">
        <v>0</v>
      </c>
      <c r="AK1190" s="91">
        <v>0</v>
      </c>
      <c r="AL1190" s="91">
        <v>5</v>
      </c>
      <c r="AM1190" s="91">
        <v>7</v>
      </c>
      <c r="AN1190" s="91">
        <v>3</v>
      </c>
      <c r="AO1190" s="91">
        <v>4</v>
      </c>
      <c r="AP1190" s="91">
        <v>6</v>
      </c>
      <c r="AQ1190" s="91">
        <v>1</v>
      </c>
      <c r="AR1190" s="91">
        <v>0</v>
      </c>
      <c r="AS1190" s="91">
        <v>1</v>
      </c>
      <c r="AT1190" s="91">
        <v>0</v>
      </c>
      <c r="AU1190" s="91">
        <v>0</v>
      </c>
      <c r="AV1190" s="91">
        <v>0</v>
      </c>
      <c r="AW1190" s="91">
        <v>1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28</v>
      </c>
      <c r="BD1190" s="25">
        <v>0.96551724137931039</v>
      </c>
      <c r="BE1190" s="74">
        <v>24</v>
      </c>
      <c r="BF1190" s="25">
        <v>0.82758620689655171</v>
      </c>
      <c r="BG1190" s="74">
        <v>13</v>
      </c>
      <c r="BH1190" s="25">
        <v>0.44827586206896552</v>
      </c>
      <c r="BI1190" s="21">
        <v>33.975517241379315</v>
      </c>
      <c r="BJ1190" s="21">
        <v>43.204999999999998</v>
      </c>
      <c r="BK1190" s="21">
        <v>66.344999999999999</v>
      </c>
      <c r="BL1190" s="8"/>
      <c r="BM1190" s="71">
        <v>55</v>
      </c>
      <c r="BN1190" s="143">
        <v>1</v>
      </c>
      <c r="BO1190" s="7">
        <v>0</v>
      </c>
      <c r="BP1190" s="7">
        <v>0</v>
      </c>
      <c r="BQ1190" s="7">
        <v>6</v>
      </c>
      <c r="BR1190" s="7">
        <v>11</v>
      </c>
      <c r="BS1190" s="7">
        <v>13</v>
      </c>
      <c r="BT1190" s="7">
        <v>8</v>
      </c>
      <c r="BU1190" s="7">
        <v>9</v>
      </c>
      <c r="BV1190" s="7">
        <v>1</v>
      </c>
      <c r="BW1190" s="7">
        <v>1</v>
      </c>
      <c r="BX1190" s="7">
        <v>1</v>
      </c>
      <c r="BY1190" s="7">
        <v>0</v>
      </c>
      <c r="BZ1190" s="7">
        <v>0</v>
      </c>
      <c r="CA1190" s="7">
        <v>1</v>
      </c>
      <c r="CB1190" s="7">
        <v>1</v>
      </c>
      <c r="CC1190" s="7">
        <v>1</v>
      </c>
      <c r="CD1190" s="7">
        <v>1</v>
      </c>
      <c r="CE1190" s="7">
        <v>0</v>
      </c>
      <c r="CF1190" s="7">
        <v>0</v>
      </c>
      <c r="CG1190" s="116">
        <v>0</v>
      </c>
      <c r="CH1190" s="74">
        <v>54</v>
      </c>
      <c r="CI1190" s="25">
        <v>0.98181818181818181</v>
      </c>
      <c r="CJ1190" s="74">
        <v>49</v>
      </c>
      <c r="CK1190" s="25">
        <v>0.89090909090909087</v>
      </c>
      <c r="CL1190" s="74">
        <v>24</v>
      </c>
      <c r="CM1190" s="25">
        <v>0.43636363636363634</v>
      </c>
      <c r="CN1190" s="21">
        <v>36.774181818181816</v>
      </c>
      <c r="CO1190" s="21">
        <v>43.637999999999998</v>
      </c>
      <c r="CP1190" s="21">
        <v>77.083999999999975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13</v>
      </c>
      <c r="D1191" s="154">
        <v>0</v>
      </c>
      <c r="E1191" s="91">
        <v>0</v>
      </c>
      <c r="F1191" s="91">
        <v>0</v>
      </c>
      <c r="G1191" s="91">
        <v>0</v>
      </c>
      <c r="H1191" s="91">
        <v>4</v>
      </c>
      <c r="I1191" s="91">
        <v>5</v>
      </c>
      <c r="J1191" s="91">
        <v>1</v>
      </c>
      <c r="K1191" s="91">
        <v>3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0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13</v>
      </c>
      <c r="Y1191" s="25">
        <v>1</v>
      </c>
      <c r="Z1191" s="74">
        <v>13</v>
      </c>
      <c r="AA1191" s="25">
        <v>1</v>
      </c>
      <c r="AB1191" s="74">
        <v>4</v>
      </c>
      <c r="AC1191" s="25">
        <v>0.30769230769230771</v>
      </c>
      <c r="AD1191" s="21">
        <v>33.356923076923074</v>
      </c>
      <c r="AE1191" s="21">
        <v>42.905000000000001</v>
      </c>
      <c r="AF1191" s="21" t="s">
        <v>126</v>
      </c>
      <c r="AG1191" s="8"/>
      <c r="AH1191" s="71">
        <v>13</v>
      </c>
      <c r="AI1191" s="154">
        <v>0</v>
      </c>
      <c r="AJ1191" s="91">
        <v>1</v>
      </c>
      <c r="AK1191" s="91">
        <v>0</v>
      </c>
      <c r="AL1191" s="91">
        <v>0</v>
      </c>
      <c r="AM1191" s="91">
        <v>3</v>
      </c>
      <c r="AN1191" s="91">
        <v>7</v>
      </c>
      <c r="AO1191" s="91">
        <v>1</v>
      </c>
      <c r="AP1191" s="91">
        <v>0</v>
      </c>
      <c r="AQ1191" s="91">
        <v>1</v>
      </c>
      <c r="AR1191" s="91">
        <v>0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12</v>
      </c>
      <c r="BD1191" s="25">
        <v>0.92307692307692313</v>
      </c>
      <c r="BE1191" s="74">
        <v>12</v>
      </c>
      <c r="BF1191" s="25">
        <v>0.92307692307692313</v>
      </c>
      <c r="BG1191" s="74">
        <v>2</v>
      </c>
      <c r="BH1191" s="25">
        <v>0.15384615384615385</v>
      </c>
      <c r="BI1191" s="21">
        <v>31.384615384615383</v>
      </c>
      <c r="BJ1191" s="21">
        <v>37.315999999999995</v>
      </c>
      <c r="BK1191" s="21" t="s">
        <v>126</v>
      </c>
      <c r="BL1191" s="8"/>
      <c r="BM1191" s="71">
        <v>26</v>
      </c>
      <c r="BN1191" s="143">
        <v>0</v>
      </c>
      <c r="BO1191" s="7">
        <v>1</v>
      </c>
      <c r="BP1191" s="7">
        <v>0</v>
      </c>
      <c r="BQ1191" s="7">
        <v>0</v>
      </c>
      <c r="BR1191" s="7">
        <v>7</v>
      </c>
      <c r="BS1191" s="7">
        <v>12</v>
      </c>
      <c r="BT1191" s="7">
        <v>2</v>
      </c>
      <c r="BU1191" s="7">
        <v>3</v>
      </c>
      <c r="BV1191" s="7">
        <v>1</v>
      </c>
      <c r="BW1191" s="7">
        <v>0</v>
      </c>
      <c r="BX1191" s="7">
        <v>0</v>
      </c>
      <c r="BY1191" s="7">
        <v>0</v>
      </c>
      <c r="BZ1191" s="7">
        <v>0</v>
      </c>
      <c r="CA1191" s="7">
        <v>0</v>
      </c>
      <c r="CB1191" s="7">
        <v>0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25</v>
      </c>
      <c r="CI1191" s="25">
        <v>0.96153846153846156</v>
      </c>
      <c r="CJ1191" s="74">
        <v>25</v>
      </c>
      <c r="CK1191" s="25">
        <v>0.96153846153846156</v>
      </c>
      <c r="CL1191" s="74">
        <v>6</v>
      </c>
      <c r="CM1191" s="25">
        <v>0.23076923076923078</v>
      </c>
      <c r="CN1191" s="21">
        <v>32.370769230769234</v>
      </c>
      <c r="CO1191" s="21">
        <v>41.882499999999993</v>
      </c>
      <c r="CP1191" s="21">
        <v>45.604500000000002</v>
      </c>
      <c r="CQ1191" s="8"/>
    </row>
    <row r="1192" spans="1:95" x14ac:dyDescent="0.35">
      <c r="A1192" s="134">
        <v>5</v>
      </c>
      <c r="B1192" s="184">
        <v>0.125</v>
      </c>
      <c r="C1192" s="71">
        <v>10</v>
      </c>
      <c r="D1192" s="154">
        <v>0</v>
      </c>
      <c r="E1192" s="91">
        <v>0</v>
      </c>
      <c r="F1192" s="91">
        <v>0</v>
      </c>
      <c r="G1192" s="91">
        <v>2</v>
      </c>
      <c r="H1192" s="91">
        <v>1</v>
      </c>
      <c r="I1192" s="91">
        <v>3</v>
      </c>
      <c r="J1192" s="91">
        <v>2</v>
      </c>
      <c r="K1192" s="91">
        <v>2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10</v>
      </c>
      <c r="Y1192" s="25">
        <v>1</v>
      </c>
      <c r="Z1192" s="74">
        <v>8</v>
      </c>
      <c r="AA1192" s="25">
        <v>0.8</v>
      </c>
      <c r="AB1192" s="74">
        <v>4</v>
      </c>
      <c r="AC1192" s="25">
        <v>0.4</v>
      </c>
      <c r="AD1192" s="21">
        <v>33.402999999999999</v>
      </c>
      <c r="AE1192" s="21">
        <v>42.998000000000005</v>
      </c>
      <c r="AF1192" s="21" t="s">
        <v>126</v>
      </c>
      <c r="AG1192" s="8"/>
      <c r="AH1192" s="71">
        <v>8</v>
      </c>
      <c r="AI1192" s="154">
        <v>0</v>
      </c>
      <c r="AJ1192" s="91">
        <v>0</v>
      </c>
      <c r="AK1192" s="91">
        <v>0</v>
      </c>
      <c r="AL1192" s="91">
        <v>0</v>
      </c>
      <c r="AM1192" s="91">
        <v>4</v>
      </c>
      <c r="AN1192" s="91">
        <v>0</v>
      </c>
      <c r="AO1192" s="91">
        <v>2</v>
      </c>
      <c r="AP1192" s="91">
        <v>0</v>
      </c>
      <c r="AQ1192" s="91">
        <v>1</v>
      </c>
      <c r="AR1192" s="91">
        <v>0</v>
      </c>
      <c r="AS1192" s="91">
        <v>1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8</v>
      </c>
      <c r="BD1192" s="25">
        <v>1</v>
      </c>
      <c r="BE1192" s="74">
        <v>8</v>
      </c>
      <c r="BF1192" s="25">
        <v>1</v>
      </c>
      <c r="BG1192" s="74">
        <v>4</v>
      </c>
      <c r="BH1192" s="25">
        <v>0.5</v>
      </c>
      <c r="BI1192" s="21">
        <v>36.270000000000003</v>
      </c>
      <c r="BJ1192" s="21">
        <v>52.029999999999994</v>
      </c>
      <c r="BK1192" s="21" t="s">
        <v>126</v>
      </c>
      <c r="BL1192" s="8"/>
      <c r="BM1192" s="71">
        <v>18</v>
      </c>
      <c r="BN1192" s="143">
        <v>0</v>
      </c>
      <c r="BO1192" s="7">
        <v>0</v>
      </c>
      <c r="BP1192" s="7">
        <v>0</v>
      </c>
      <c r="BQ1192" s="7">
        <v>2</v>
      </c>
      <c r="BR1192" s="7">
        <v>5</v>
      </c>
      <c r="BS1192" s="7">
        <v>3</v>
      </c>
      <c r="BT1192" s="7">
        <v>4</v>
      </c>
      <c r="BU1192" s="7">
        <v>2</v>
      </c>
      <c r="BV1192" s="7">
        <v>1</v>
      </c>
      <c r="BW1192" s="7">
        <v>0</v>
      </c>
      <c r="BX1192" s="7">
        <v>1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18</v>
      </c>
      <c r="CI1192" s="25">
        <v>1</v>
      </c>
      <c r="CJ1192" s="74">
        <v>16</v>
      </c>
      <c r="CK1192" s="25">
        <v>0.88888888888888884</v>
      </c>
      <c r="CL1192" s="74">
        <v>8</v>
      </c>
      <c r="CM1192" s="25">
        <v>0.44444444444444442</v>
      </c>
      <c r="CN1192" s="21">
        <v>34.677222222222227</v>
      </c>
      <c r="CO1192" s="21">
        <v>44.396999999999998</v>
      </c>
      <c r="CP1192" s="21" t="s">
        <v>126</v>
      </c>
      <c r="CQ1192" s="8"/>
    </row>
    <row r="1193" spans="1:95" x14ac:dyDescent="0.35">
      <c r="A1193" s="134">
        <v>5</v>
      </c>
      <c r="B1193" s="184">
        <v>0.16666700000000001</v>
      </c>
      <c r="C1193" s="71">
        <v>15</v>
      </c>
      <c r="D1193" s="154">
        <v>0</v>
      </c>
      <c r="E1193" s="91">
        <v>0</v>
      </c>
      <c r="F1193" s="91">
        <v>1</v>
      </c>
      <c r="G1193" s="91">
        <v>2</v>
      </c>
      <c r="H1193" s="91">
        <v>2</v>
      </c>
      <c r="I1193" s="91">
        <v>2</v>
      </c>
      <c r="J1193" s="91">
        <v>2</v>
      </c>
      <c r="K1193" s="91">
        <v>5</v>
      </c>
      <c r="L1193" s="91">
        <v>0</v>
      </c>
      <c r="M1193" s="91">
        <v>1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14</v>
      </c>
      <c r="Y1193" s="25">
        <v>0.93333333333333335</v>
      </c>
      <c r="Z1193" s="74">
        <v>12</v>
      </c>
      <c r="AA1193" s="25">
        <v>0.8</v>
      </c>
      <c r="AB1193" s="74">
        <v>8</v>
      </c>
      <c r="AC1193" s="25">
        <v>0.53333333333333333</v>
      </c>
      <c r="AD1193" s="21">
        <v>34.31666666666667</v>
      </c>
      <c r="AE1193" s="21">
        <v>43.34</v>
      </c>
      <c r="AF1193" s="21" t="s">
        <v>126</v>
      </c>
      <c r="AG1193" s="8"/>
      <c r="AH1193" s="71">
        <v>12</v>
      </c>
      <c r="AI1193" s="154">
        <v>0</v>
      </c>
      <c r="AJ1193" s="91">
        <v>0</v>
      </c>
      <c r="AK1193" s="91">
        <v>0</v>
      </c>
      <c r="AL1193" s="91">
        <v>0</v>
      </c>
      <c r="AM1193" s="91">
        <v>0</v>
      </c>
      <c r="AN1193" s="91">
        <v>5</v>
      </c>
      <c r="AO1193" s="91">
        <v>4</v>
      </c>
      <c r="AP1193" s="91">
        <v>3</v>
      </c>
      <c r="AQ1193" s="91">
        <v>0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12</v>
      </c>
      <c r="BD1193" s="25">
        <v>1</v>
      </c>
      <c r="BE1193" s="74">
        <v>12</v>
      </c>
      <c r="BF1193" s="25">
        <v>1</v>
      </c>
      <c r="BG1193" s="74">
        <v>7</v>
      </c>
      <c r="BH1193" s="25">
        <v>0.58333333333333337</v>
      </c>
      <c r="BI1193" s="21">
        <v>36.407499999999992</v>
      </c>
      <c r="BJ1193" s="21">
        <v>42.723499999999994</v>
      </c>
      <c r="BK1193" s="21" t="s">
        <v>126</v>
      </c>
      <c r="BL1193" s="8"/>
      <c r="BM1193" s="71">
        <v>27</v>
      </c>
      <c r="BN1193" s="143">
        <v>0</v>
      </c>
      <c r="BO1193" s="7">
        <v>0</v>
      </c>
      <c r="BP1193" s="7">
        <v>1</v>
      </c>
      <c r="BQ1193" s="7">
        <v>2</v>
      </c>
      <c r="BR1193" s="7">
        <v>2</v>
      </c>
      <c r="BS1193" s="7">
        <v>7</v>
      </c>
      <c r="BT1193" s="7">
        <v>6</v>
      </c>
      <c r="BU1193" s="7">
        <v>8</v>
      </c>
      <c r="BV1193" s="7">
        <v>0</v>
      </c>
      <c r="BW1193" s="7">
        <v>1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26</v>
      </c>
      <c r="CI1193" s="25">
        <v>0.96296296296296291</v>
      </c>
      <c r="CJ1193" s="74">
        <v>24</v>
      </c>
      <c r="CK1193" s="25">
        <v>0.88888888888888884</v>
      </c>
      <c r="CL1193" s="74">
        <v>15</v>
      </c>
      <c r="CM1193" s="25">
        <v>0.55555555555555558</v>
      </c>
      <c r="CN1193" s="21">
        <v>35.245925925925924</v>
      </c>
      <c r="CO1193" s="21">
        <v>42.603999999999999</v>
      </c>
      <c r="CP1193" s="21">
        <v>49.327999999999982</v>
      </c>
      <c r="CQ1193" s="8"/>
    </row>
    <row r="1194" spans="1:95" x14ac:dyDescent="0.35">
      <c r="A1194" s="134">
        <v>5</v>
      </c>
      <c r="B1194" s="184">
        <v>0.20833299999999999</v>
      </c>
      <c r="C1194" s="71">
        <v>50</v>
      </c>
      <c r="D1194" s="154">
        <v>0</v>
      </c>
      <c r="E1194" s="91">
        <v>0</v>
      </c>
      <c r="F1194" s="91">
        <v>2</v>
      </c>
      <c r="G1194" s="91">
        <v>9</v>
      </c>
      <c r="H1194" s="91">
        <v>3</v>
      </c>
      <c r="I1194" s="91">
        <v>15</v>
      </c>
      <c r="J1194" s="91">
        <v>8</v>
      </c>
      <c r="K1194" s="91">
        <v>6</v>
      </c>
      <c r="L1194" s="91">
        <v>2</v>
      </c>
      <c r="M1194" s="91">
        <v>4</v>
      </c>
      <c r="N1194" s="91">
        <v>0</v>
      </c>
      <c r="O1194" s="91">
        <v>1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48</v>
      </c>
      <c r="Y1194" s="25">
        <v>0.96</v>
      </c>
      <c r="Z1194" s="74">
        <v>42</v>
      </c>
      <c r="AA1194" s="25">
        <v>0.84</v>
      </c>
      <c r="AB1194" s="74">
        <v>21</v>
      </c>
      <c r="AC1194" s="25">
        <v>0.42</v>
      </c>
      <c r="AD1194" s="21">
        <v>34.596599999999995</v>
      </c>
      <c r="AE1194" s="21">
        <v>44.829000000000001</v>
      </c>
      <c r="AF1194" s="21">
        <v>53.611999999999988</v>
      </c>
      <c r="AG1194" s="8"/>
      <c r="AH1194" s="71">
        <v>26</v>
      </c>
      <c r="AI1194" s="154">
        <v>0</v>
      </c>
      <c r="AJ1194" s="91">
        <v>0</v>
      </c>
      <c r="AK1194" s="91">
        <v>2</v>
      </c>
      <c r="AL1194" s="91">
        <v>5</v>
      </c>
      <c r="AM1194" s="91">
        <v>8</v>
      </c>
      <c r="AN1194" s="91">
        <v>7</v>
      </c>
      <c r="AO1194" s="91">
        <v>3</v>
      </c>
      <c r="AP1194" s="91">
        <v>1</v>
      </c>
      <c r="AQ1194" s="91">
        <v>0</v>
      </c>
      <c r="AR1194" s="91">
        <v>0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24</v>
      </c>
      <c r="BD1194" s="25">
        <v>0.92307692307692313</v>
      </c>
      <c r="BE1194" s="74">
        <v>21</v>
      </c>
      <c r="BF1194" s="25">
        <v>0.80769230769230771</v>
      </c>
      <c r="BG1194" s="74">
        <v>4</v>
      </c>
      <c r="BH1194" s="25">
        <v>0.15384615384615385</v>
      </c>
      <c r="BI1194" s="21">
        <v>29.302692307692308</v>
      </c>
      <c r="BJ1194" s="21">
        <v>35.801000000000002</v>
      </c>
      <c r="BK1194" s="21">
        <v>39.922499999999999</v>
      </c>
      <c r="BL1194" s="8"/>
      <c r="BM1194" s="71">
        <v>76</v>
      </c>
      <c r="BN1194" s="143">
        <v>0</v>
      </c>
      <c r="BO1194" s="7">
        <v>0</v>
      </c>
      <c r="BP1194" s="7">
        <v>4</v>
      </c>
      <c r="BQ1194" s="7">
        <v>14</v>
      </c>
      <c r="BR1194" s="7">
        <v>11</v>
      </c>
      <c r="BS1194" s="7">
        <v>22</v>
      </c>
      <c r="BT1194" s="7">
        <v>11</v>
      </c>
      <c r="BU1194" s="7">
        <v>7</v>
      </c>
      <c r="BV1194" s="7">
        <v>2</v>
      </c>
      <c r="BW1194" s="7">
        <v>4</v>
      </c>
      <c r="BX1194" s="7">
        <v>0</v>
      </c>
      <c r="BY1194" s="7">
        <v>1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72</v>
      </c>
      <c r="CI1194" s="25">
        <v>0.94736842105263153</v>
      </c>
      <c r="CJ1194" s="74">
        <v>63</v>
      </c>
      <c r="CK1194" s="25">
        <v>0.82894736842105265</v>
      </c>
      <c r="CL1194" s="74">
        <v>25</v>
      </c>
      <c r="CM1194" s="25">
        <v>0.32894736842105265</v>
      </c>
      <c r="CN1194" s="21">
        <v>32.785526315789497</v>
      </c>
      <c r="CO1194" s="21">
        <v>40.680500000000002</v>
      </c>
      <c r="CP1194" s="21">
        <v>52.714499999999994</v>
      </c>
      <c r="CQ1194" s="8"/>
    </row>
    <row r="1195" spans="1:95" x14ac:dyDescent="0.35">
      <c r="A1195" s="134">
        <v>5</v>
      </c>
      <c r="B1195" s="184">
        <v>0.25</v>
      </c>
      <c r="C1195" s="71">
        <v>221</v>
      </c>
      <c r="D1195" s="154">
        <v>0</v>
      </c>
      <c r="E1195" s="91">
        <v>1</v>
      </c>
      <c r="F1195" s="91">
        <v>12</v>
      </c>
      <c r="G1195" s="91">
        <v>29</v>
      </c>
      <c r="H1195" s="91">
        <v>49</v>
      </c>
      <c r="I1195" s="91">
        <v>87</v>
      </c>
      <c r="J1195" s="91">
        <v>30</v>
      </c>
      <c r="K1195" s="91">
        <v>5</v>
      </c>
      <c r="L1195" s="91">
        <v>2</v>
      </c>
      <c r="M1195" s="91">
        <v>4</v>
      </c>
      <c r="N1195" s="91">
        <v>0</v>
      </c>
      <c r="O1195" s="91">
        <v>2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208</v>
      </c>
      <c r="Y1195" s="25">
        <v>0.94117647058823528</v>
      </c>
      <c r="Z1195" s="74">
        <v>189</v>
      </c>
      <c r="AA1195" s="25">
        <v>0.85520361990950222</v>
      </c>
      <c r="AB1195" s="74">
        <v>43</v>
      </c>
      <c r="AC1195" s="25">
        <v>0.19457013574660634</v>
      </c>
      <c r="AD1195" s="21">
        <v>30.754886877828053</v>
      </c>
      <c r="AE1195" s="21">
        <v>36.171999999999997</v>
      </c>
      <c r="AF1195" s="21">
        <v>40.731999999999999</v>
      </c>
      <c r="AG1195" s="8"/>
      <c r="AH1195" s="71">
        <v>68</v>
      </c>
      <c r="AI1195" s="154">
        <v>0</v>
      </c>
      <c r="AJ1195" s="91">
        <v>1</v>
      </c>
      <c r="AK1195" s="91">
        <v>3</v>
      </c>
      <c r="AL1195" s="91">
        <v>6</v>
      </c>
      <c r="AM1195" s="91">
        <v>28</v>
      </c>
      <c r="AN1195" s="91">
        <v>14</v>
      </c>
      <c r="AO1195" s="91">
        <v>9</v>
      </c>
      <c r="AP1195" s="91">
        <v>3</v>
      </c>
      <c r="AQ1195" s="91">
        <v>1</v>
      </c>
      <c r="AR1195" s="91">
        <v>2</v>
      </c>
      <c r="AS1195" s="91">
        <v>0</v>
      </c>
      <c r="AT1195" s="91">
        <v>0</v>
      </c>
      <c r="AU1195" s="91">
        <v>0</v>
      </c>
      <c r="AV1195" s="91">
        <v>1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64</v>
      </c>
      <c r="BD1195" s="25">
        <v>0.94117647058823528</v>
      </c>
      <c r="BE1195" s="74">
        <v>60</v>
      </c>
      <c r="BF1195" s="25">
        <v>0.88235294117647056</v>
      </c>
      <c r="BG1195" s="74">
        <v>16</v>
      </c>
      <c r="BH1195" s="25">
        <v>0.23529411764705882</v>
      </c>
      <c r="BI1195" s="21">
        <v>30.968382352941177</v>
      </c>
      <c r="BJ1195" s="21">
        <v>38.552</v>
      </c>
      <c r="BK1195" s="21">
        <v>51.028499999999987</v>
      </c>
      <c r="BL1195" s="8"/>
      <c r="BM1195" s="71">
        <v>289</v>
      </c>
      <c r="BN1195" s="143">
        <v>0</v>
      </c>
      <c r="BO1195" s="7">
        <v>2</v>
      </c>
      <c r="BP1195" s="7">
        <v>15</v>
      </c>
      <c r="BQ1195" s="7">
        <v>35</v>
      </c>
      <c r="BR1195" s="7">
        <v>77</v>
      </c>
      <c r="BS1195" s="7">
        <v>101</v>
      </c>
      <c r="BT1195" s="7">
        <v>39</v>
      </c>
      <c r="BU1195" s="7">
        <v>8</v>
      </c>
      <c r="BV1195" s="7">
        <v>3</v>
      </c>
      <c r="BW1195" s="7">
        <v>6</v>
      </c>
      <c r="BX1195" s="7">
        <v>0</v>
      </c>
      <c r="BY1195" s="7">
        <v>2</v>
      </c>
      <c r="BZ1195" s="7">
        <v>0</v>
      </c>
      <c r="CA1195" s="7">
        <v>1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272</v>
      </c>
      <c r="CI1195" s="25">
        <v>0.94117647058823528</v>
      </c>
      <c r="CJ1195" s="74">
        <v>249</v>
      </c>
      <c r="CK1195" s="25">
        <v>0.86159169550173009</v>
      </c>
      <c r="CL1195" s="74">
        <v>59</v>
      </c>
      <c r="CM1195" s="25">
        <v>0.20415224913494809</v>
      </c>
      <c r="CN1195" s="21">
        <v>30.805121107266437</v>
      </c>
      <c r="CO1195" s="21">
        <v>36.25</v>
      </c>
      <c r="CP1195" s="21">
        <v>42.185000000000002</v>
      </c>
      <c r="CQ1195" s="8"/>
    </row>
    <row r="1196" spans="1:95" x14ac:dyDescent="0.35">
      <c r="A1196" s="134">
        <v>5</v>
      </c>
      <c r="B1196" s="184">
        <v>0.29166700000000001</v>
      </c>
      <c r="C1196" s="71">
        <v>498</v>
      </c>
      <c r="D1196" s="154">
        <v>1</v>
      </c>
      <c r="E1196" s="91">
        <v>1</v>
      </c>
      <c r="F1196" s="91">
        <v>15</v>
      </c>
      <c r="G1196" s="91">
        <v>115</v>
      </c>
      <c r="H1196" s="91">
        <v>258</v>
      </c>
      <c r="I1196" s="91">
        <v>101</v>
      </c>
      <c r="J1196" s="91">
        <v>7</v>
      </c>
      <c r="K1196" s="91">
        <v>0</v>
      </c>
      <c r="L1196" s="91">
        <v>0</v>
      </c>
      <c r="M1196" s="91">
        <v>0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481</v>
      </c>
      <c r="Y1196" s="25">
        <v>0.96586345381526106</v>
      </c>
      <c r="Z1196" s="74">
        <v>406</v>
      </c>
      <c r="AA1196" s="25">
        <v>0.81526104417670686</v>
      </c>
      <c r="AB1196" s="74">
        <v>7</v>
      </c>
      <c r="AC1196" s="25">
        <v>1.4056224899598393E-2</v>
      </c>
      <c r="AD1196" s="21">
        <v>26.985742971887564</v>
      </c>
      <c r="AE1196" s="21">
        <v>30.983000000000001</v>
      </c>
      <c r="AF1196" s="21">
        <v>33.233999999999995</v>
      </c>
      <c r="AG1196" s="8"/>
      <c r="AH1196" s="71">
        <v>210</v>
      </c>
      <c r="AI1196" s="154">
        <v>2</v>
      </c>
      <c r="AJ1196" s="91">
        <v>1</v>
      </c>
      <c r="AK1196" s="91">
        <v>20</v>
      </c>
      <c r="AL1196" s="91">
        <v>72</v>
      </c>
      <c r="AM1196" s="91">
        <v>75</v>
      </c>
      <c r="AN1196" s="91">
        <v>33</v>
      </c>
      <c r="AO1196" s="91">
        <v>4</v>
      </c>
      <c r="AP1196" s="91">
        <v>3</v>
      </c>
      <c r="AQ1196" s="91">
        <v>0</v>
      </c>
      <c r="AR1196" s="91">
        <v>0</v>
      </c>
      <c r="AS1196" s="91">
        <v>0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187</v>
      </c>
      <c r="BD1196" s="25">
        <v>0.89047619047619042</v>
      </c>
      <c r="BE1196" s="74">
        <v>134</v>
      </c>
      <c r="BF1196" s="25">
        <v>0.63809523809523805</v>
      </c>
      <c r="BG1196" s="74">
        <v>7</v>
      </c>
      <c r="BH1196" s="25">
        <v>3.3333333333333333E-2</v>
      </c>
      <c r="BI1196" s="21">
        <v>25.7134761904762</v>
      </c>
      <c r="BJ1196" s="21">
        <v>30.689499999999999</v>
      </c>
      <c r="BK1196" s="21">
        <v>33.461499999999987</v>
      </c>
      <c r="BL1196" s="8"/>
      <c r="BM1196" s="71">
        <v>708</v>
      </c>
      <c r="BN1196" s="143">
        <v>3</v>
      </c>
      <c r="BO1196" s="7">
        <v>2</v>
      </c>
      <c r="BP1196" s="7">
        <v>35</v>
      </c>
      <c r="BQ1196" s="7">
        <v>187</v>
      </c>
      <c r="BR1196" s="7">
        <v>333</v>
      </c>
      <c r="BS1196" s="7">
        <v>134</v>
      </c>
      <c r="BT1196" s="7">
        <v>11</v>
      </c>
      <c r="BU1196" s="7">
        <v>3</v>
      </c>
      <c r="BV1196" s="7">
        <v>0</v>
      </c>
      <c r="BW1196" s="7">
        <v>0</v>
      </c>
      <c r="BX1196" s="7">
        <v>0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668</v>
      </c>
      <c r="CI1196" s="25">
        <v>0.94350282485875703</v>
      </c>
      <c r="CJ1196" s="74">
        <v>540</v>
      </c>
      <c r="CK1196" s="25">
        <v>0.76271186440677963</v>
      </c>
      <c r="CL1196" s="74">
        <v>14</v>
      </c>
      <c r="CM1196" s="25">
        <v>1.977401129943503E-2</v>
      </c>
      <c r="CN1196" s="21">
        <v>26.608375706214709</v>
      </c>
      <c r="CO1196" s="21">
        <v>30.905999999999999</v>
      </c>
      <c r="CP1196" s="21">
        <v>33.216499999999996</v>
      </c>
      <c r="CQ1196" s="8"/>
    </row>
    <row r="1197" spans="1:95" x14ac:dyDescent="0.35">
      <c r="A1197" s="134">
        <v>5</v>
      </c>
      <c r="B1197" s="184">
        <v>0.33333299999999999</v>
      </c>
      <c r="C1197" s="71">
        <v>494</v>
      </c>
      <c r="D1197" s="154">
        <v>0</v>
      </c>
      <c r="E1197" s="91">
        <v>2</v>
      </c>
      <c r="F1197" s="91">
        <v>30</v>
      </c>
      <c r="G1197" s="91">
        <v>198</v>
      </c>
      <c r="H1197" s="91">
        <v>189</v>
      </c>
      <c r="I1197" s="91">
        <v>66</v>
      </c>
      <c r="J1197" s="91">
        <v>7</v>
      </c>
      <c r="K1197" s="91">
        <v>1</v>
      </c>
      <c r="L1197" s="91">
        <v>1</v>
      </c>
      <c r="M1197" s="91">
        <v>0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462</v>
      </c>
      <c r="Y1197" s="25">
        <v>0.93522267206477738</v>
      </c>
      <c r="Z1197" s="74">
        <v>321</v>
      </c>
      <c r="AA1197" s="25">
        <v>0.6497975708502024</v>
      </c>
      <c r="AB1197" s="74">
        <v>9</v>
      </c>
      <c r="AC1197" s="25">
        <v>1.8218623481781375E-2</v>
      </c>
      <c r="AD1197" s="21">
        <v>25.789230769230752</v>
      </c>
      <c r="AE1197" s="21">
        <v>30.192499999999999</v>
      </c>
      <c r="AF1197" s="21">
        <v>32.909999999999997</v>
      </c>
      <c r="AG1197" s="8"/>
      <c r="AH1197" s="71">
        <v>411</v>
      </c>
      <c r="AI1197" s="154">
        <v>4</v>
      </c>
      <c r="AJ1197" s="91">
        <v>9</v>
      </c>
      <c r="AK1197" s="91">
        <v>79</v>
      </c>
      <c r="AL1197" s="91">
        <v>171</v>
      </c>
      <c r="AM1197" s="91">
        <v>106</v>
      </c>
      <c r="AN1197" s="91">
        <v>36</v>
      </c>
      <c r="AO1197" s="91">
        <v>3</v>
      </c>
      <c r="AP1197" s="91">
        <v>3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319</v>
      </c>
      <c r="BD1197" s="25">
        <v>0.77615571776155723</v>
      </c>
      <c r="BE1197" s="74">
        <v>173</v>
      </c>
      <c r="BF1197" s="25">
        <v>0.42092457420924573</v>
      </c>
      <c r="BG1197" s="74">
        <v>6</v>
      </c>
      <c r="BH1197" s="25">
        <v>1.4598540145985401E-2</v>
      </c>
      <c r="BI1197" s="21">
        <v>23.529197080291972</v>
      </c>
      <c r="BJ1197" s="21">
        <v>28.712</v>
      </c>
      <c r="BK1197" s="21">
        <v>31.407999999999987</v>
      </c>
      <c r="BL1197" s="8"/>
      <c r="BM1197" s="71">
        <v>905</v>
      </c>
      <c r="BN1197" s="143">
        <v>4</v>
      </c>
      <c r="BO1197" s="7">
        <v>11</v>
      </c>
      <c r="BP1197" s="7">
        <v>109</v>
      </c>
      <c r="BQ1197" s="7">
        <v>369</v>
      </c>
      <c r="BR1197" s="7">
        <v>295</v>
      </c>
      <c r="BS1197" s="7">
        <v>102</v>
      </c>
      <c r="BT1197" s="7">
        <v>10</v>
      </c>
      <c r="BU1197" s="7">
        <v>4</v>
      </c>
      <c r="BV1197" s="7">
        <v>1</v>
      </c>
      <c r="BW1197" s="7">
        <v>0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781</v>
      </c>
      <c r="CI1197" s="25">
        <v>0.86298342541436468</v>
      </c>
      <c r="CJ1197" s="74">
        <v>494</v>
      </c>
      <c r="CK1197" s="25">
        <v>0.54585635359116025</v>
      </c>
      <c r="CL1197" s="74">
        <v>15</v>
      </c>
      <c r="CM1197" s="25">
        <v>1.6574585635359115E-2</v>
      </c>
      <c r="CN1197" s="21">
        <v>24.762850828729242</v>
      </c>
      <c r="CO1197" s="21">
        <v>29.41</v>
      </c>
      <c r="CP1197" s="21">
        <v>32.697000000000003</v>
      </c>
      <c r="CQ1197" s="8"/>
    </row>
    <row r="1198" spans="1:95" x14ac:dyDescent="0.35">
      <c r="A1198" s="134">
        <v>5</v>
      </c>
      <c r="B1198" s="184">
        <v>0.375</v>
      </c>
      <c r="C1198" s="71">
        <v>473</v>
      </c>
      <c r="D1198" s="154">
        <v>1</v>
      </c>
      <c r="E1198" s="91">
        <v>0</v>
      </c>
      <c r="F1198" s="91">
        <v>24</v>
      </c>
      <c r="G1198" s="91">
        <v>128</v>
      </c>
      <c r="H1198" s="91">
        <v>224</v>
      </c>
      <c r="I1198" s="91">
        <v>90</v>
      </c>
      <c r="J1198" s="91">
        <v>5</v>
      </c>
      <c r="K1198" s="91">
        <v>1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448</v>
      </c>
      <c r="Y1198" s="25">
        <v>0.94714587737843547</v>
      </c>
      <c r="Z1198" s="74">
        <v>353</v>
      </c>
      <c r="AA1198" s="25">
        <v>0.7463002114164905</v>
      </c>
      <c r="AB1198" s="74">
        <v>6</v>
      </c>
      <c r="AC1198" s="25">
        <v>1.2684989429175475E-2</v>
      </c>
      <c r="AD1198" s="21">
        <v>26.793805496828739</v>
      </c>
      <c r="AE1198" s="21">
        <v>30.828999999999997</v>
      </c>
      <c r="AF1198" s="21">
        <v>33.255999999999993</v>
      </c>
      <c r="AG1198" s="8"/>
      <c r="AH1198" s="71">
        <v>265</v>
      </c>
      <c r="AI1198" s="154">
        <v>2</v>
      </c>
      <c r="AJ1198" s="91">
        <v>5</v>
      </c>
      <c r="AK1198" s="91">
        <v>13</v>
      </c>
      <c r="AL1198" s="91">
        <v>105</v>
      </c>
      <c r="AM1198" s="91">
        <v>93</v>
      </c>
      <c r="AN1198" s="91">
        <v>35</v>
      </c>
      <c r="AO1198" s="91">
        <v>8</v>
      </c>
      <c r="AP1198" s="91">
        <v>2</v>
      </c>
      <c r="AQ1198" s="91">
        <v>2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245</v>
      </c>
      <c r="BD1198" s="25">
        <v>0.92452830188679247</v>
      </c>
      <c r="BE1198" s="74">
        <v>159</v>
      </c>
      <c r="BF1198" s="25">
        <v>0.6</v>
      </c>
      <c r="BG1198" s="74">
        <v>12</v>
      </c>
      <c r="BH1198" s="25">
        <v>4.5283018867924525E-2</v>
      </c>
      <c r="BI1198" s="21">
        <v>25.945698113207531</v>
      </c>
      <c r="BJ1198" s="21">
        <v>30.861000000000001</v>
      </c>
      <c r="BK1198" s="21">
        <v>34.908999999999999</v>
      </c>
      <c r="BL1198" s="8"/>
      <c r="BM1198" s="71">
        <v>738</v>
      </c>
      <c r="BN1198" s="143">
        <v>3</v>
      </c>
      <c r="BO1198" s="7">
        <v>5</v>
      </c>
      <c r="BP1198" s="7">
        <v>37</v>
      </c>
      <c r="BQ1198" s="7">
        <v>233</v>
      </c>
      <c r="BR1198" s="7">
        <v>317</v>
      </c>
      <c r="BS1198" s="7">
        <v>125</v>
      </c>
      <c r="BT1198" s="7">
        <v>13</v>
      </c>
      <c r="BU1198" s="7">
        <v>3</v>
      </c>
      <c r="BV1198" s="7">
        <v>2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693</v>
      </c>
      <c r="CI1198" s="25">
        <v>0.93902439024390238</v>
      </c>
      <c r="CJ1198" s="74">
        <v>512</v>
      </c>
      <c r="CK1198" s="25">
        <v>0.69376693766937669</v>
      </c>
      <c r="CL1198" s="74">
        <v>18</v>
      </c>
      <c r="CM1198" s="25">
        <v>2.4390243902439025E-2</v>
      </c>
      <c r="CN1198" s="21">
        <v>26.489268292682883</v>
      </c>
      <c r="CO1198" s="21">
        <v>30.834499999999998</v>
      </c>
      <c r="CP1198" s="21">
        <v>33.950000000000003</v>
      </c>
      <c r="CQ1198" s="8"/>
    </row>
    <row r="1199" spans="1:95" x14ac:dyDescent="0.35">
      <c r="A1199" s="134">
        <v>5</v>
      </c>
      <c r="B1199" s="184">
        <v>0.41666700000000001</v>
      </c>
      <c r="C1199" s="71">
        <v>399</v>
      </c>
      <c r="D1199" s="154">
        <v>0</v>
      </c>
      <c r="E1199" s="91">
        <v>2</v>
      </c>
      <c r="F1199" s="91">
        <v>12</v>
      </c>
      <c r="G1199" s="91">
        <v>91</v>
      </c>
      <c r="H1199" s="91">
        <v>179</v>
      </c>
      <c r="I1199" s="91">
        <v>94</v>
      </c>
      <c r="J1199" s="91">
        <v>19</v>
      </c>
      <c r="K1199" s="91">
        <v>2</v>
      </c>
      <c r="L1199" s="91">
        <v>0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385</v>
      </c>
      <c r="Y1199" s="25">
        <v>0.96491228070175439</v>
      </c>
      <c r="Z1199" s="74">
        <v>322</v>
      </c>
      <c r="AA1199" s="25">
        <v>0.80701754385964908</v>
      </c>
      <c r="AB1199" s="74">
        <v>21</v>
      </c>
      <c r="AC1199" s="25">
        <v>5.2631578947368418E-2</v>
      </c>
      <c r="AD1199" s="21">
        <v>27.73027568922307</v>
      </c>
      <c r="AE1199" s="21">
        <v>32.19</v>
      </c>
      <c r="AF1199" s="21">
        <v>35.08</v>
      </c>
      <c r="AG1199" s="8"/>
      <c r="AH1199" s="71">
        <v>255</v>
      </c>
      <c r="AI1199" s="154">
        <v>1</v>
      </c>
      <c r="AJ1199" s="91">
        <v>5</v>
      </c>
      <c r="AK1199" s="91">
        <v>22</v>
      </c>
      <c r="AL1199" s="91">
        <v>72</v>
      </c>
      <c r="AM1199" s="91">
        <v>99</v>
      </c>
      <c r="AN1199" s="91">
        <v>45</v>
      </c>
      <c r="AO1199" s="91">
        <v>8</v>
      </c>
      <c r="AP1199" s="91">
        <v>1</v>
      </c>
      <c r="AQ1199" s="91">
        <v>1</v>
      </c>
      <c r="AR1199" s="91">
        <v>0</v>
      </c>
      <c r="AS1199" s="91">
        <v>0</v>
      </c>
      <c r="AT1199" s="91">
        <v>1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227</v>
      </c>
      <c r="BD1199" s="25">
        <v>0.8901960784313725</v>
      </c>
      <c r="BE1199" s="74">
        <v>174</v>
      </c>
      <c r="BF1199" s="25">
        <v>0.68235294117647061</v>
      </c>
      <c r="BG1199" s="74">
        <v>11</v>
      </c>
      <c r="BH1199" s="25">
        <v>4.3137254901960784E-2</v>
      </c>
      <c r="BI1199" s="21">
        <v>26.29082352941176</v>
      </c>
      <c r="BJ1199" s="21">
        <v>31.2</v>
      </c>
      <c r="BK1199" s="21">
        <v>34.605999999999995</v>
      </c>
      <c r="BL1199" s="8"/>
      <c r="BM1199" s="71">
        <v>654</v>
      </c>
      <c r="BN1199" s="143">
        <v>1</v>
      </c>
      <c r="BO1199" s="7">
        <v>7</v>
      </c>
      <c r="BP1199" s="7">
        <v>34</v>
      </c>
      <c r="BQ1199" s="7">
        <v>163</v>
      </c>
      <c r="BR1199" s="7">
        <v>278</v>
      </c>
      <c r="BS1199" s="7">
        <v>139</v>
      </c>
      <c r="BT1199" s="7">
        <v>27</v>
      </c>
      <c r="BU1199" s="7">
        <v>3</v>
      </c>
      <c r="BV1199" s="7">
        <v>1</v>
      </c>
      <c r="BW1199" s="7">
        <v>0</v>
      </c>
      <c r="BX1199" s="7">
        <v>0</v>
      </c>
      <c r="BY1199" s="7">
        <v>1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612</v>
      </c>
      <c r="CI1199" s="25">
        <v>0.93577981651376152</v>
      </c>
      <c r="CJ1199" s="74">
        <v>496</v>
      </c>
      <c r="CK1199" s="25">
        <v>0.75840978593272168</v>
      </c>
      <c r="CL1199" s="74">
        <v>32</v>
      </c>
      <c r="CM1199" s="25">
        <v>4.8929663608562692E-2</v>
      </c>
      <c r="CN1199" s="21">
        <v>27.169021406727797</v>
      </c>
      <c r="CO1199" s="21">
        <v>31.587499999999999</v>
      </c>
      <c r="CP1199" s="21">
        <v>34.880000000000003</v>
      </c>
      <c r="CQ1199" s="8"/>
    </row>
    <row r="1200" spans="1:95" x14ac:dyDescent="0.35">
      <c r="A1200" s="134">
        <v>5</v>
      </c>
      <c r="B1200" s="184">
        <v>0.45833299999999999</v>
      </c>
      <c r="C1200" s="71">
        <v>400</v>
      </c>
      <c r="D1200" s="154">
        <v>0</v>
      </c>
      <c r="E1200" s="91">
        <v>1</v>
      </c>
      <c r="F1200" s="91">
        <v>26</v>
      </c>
      <c r="G1200" s="91">
        <v>88</v>
      </c>
      <c r="H1200" s="91">
        <v>154</v>
      </c>
      <c r="I1200" s="91">
        <v>94</v>
      </c>
      <c r="J1200" s="91">
        <v>29</v>
      </c>
      <c r="K1200" s="91">
        <v>5</v>
      </c>
      <c r="L1200" s="91">
        <v>2</v>
      </c>
      <c r="M1200" s="91">
        <v>1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372</v>
      </c>
      <c r="Y1200" s="25">
        <v>0.93</v>
      </c>
      <c r="Z1200" s="74">
        <v>308</v>
      </c>
      <c r="AA1200" s="25">
        <v>0.77</v>
      </c>
      <c r="AB1200" s="74">
        <v>37</v>
      </c>
      <c r="AC1200" s="25">
        <v>9.2499999999999999E-2</v>
      </c>
      <c r="AD1200" s="21">
        <v>27.952824999999994</v>
      </c>
      <c r="AE1200" s="21">
        <v>33.333500000000001</v>
      </c>
      <c r="AF1200" s="21">
        <v>36.567999999999998</v>
      </c>
      <c r="AG1200" s="8"/>
      <c r="AH1200" s="71">
        <v>271</v>
      </c>
      <c r="AI1200" s="154">
        <v>1</v>
      </c>
      <c r="AJ1200" s="91">
        <v>1</v>
      </c>
      <c r="AK1200" s="91">
        <v>36</v>
      </c>
      <c r="AL1200" s="91">
        <v>104</v>
      </c>
      <c r="AM1200" s="91">
        <v>74</v>
      </c>
      <c r="AN1200" s="91">
        <v>30</v>
      </c>
      <c r="AO1200" s="91">
        <v>22</v>
      </c>
      <c r="AP1200" s="91">
        <v>2</v>
      </c>
      <c r="AQ1200" s="91">
        <v>0</v>
      </c>
      <c r="AR1200" s="91">
        <v>1</v>
      </c>
      <c r="AS1200" s="91">
        <v>0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233</v>
      </c>
      <c r="BD1200" s="25">
        <v>0.85977859778597787</v>
      </c>
      <c r="BE1200" s="74">
        <v>145</v>
      </c>
      <c r="BF1200" s="25">
        <v>0.5350553505535055</v>
      </c>
      <c r="BG1200" s="74">
        <v>25</v>
      </c>
      <c r="BH1200" s="25">
        <v>9.2250922509225092E-2</v>
      </c>
      <c r="BI1200" s="21">
        <v>25.735608856088554</v>
      </c>
      <c r="BJ1200" s="21">
        <v>32.441999999999993</v>
      </c>
      <c r="BK1200" s="21">
        <v>36.115999999999993</v>
      </c>
      <c r="BL1200" s="8"/>
      <c r="BM1200" s="71">
        <v>671</v>
      </c>
      <c r="BN1200" s="143">
        <v>1</v>
      </c>
      <c r="BO1200" s="7">
        <v>2</v>
      </c>
      <c r="BP1200" s="7">
        <v>62</v>
      </c>
      <c r="BQ1200" s="7">
        <v>192</v>
      </c>
      <c r="BR1200" s="7">
        <v>228</v>
      </c>
      <c r="BS1200" s="7">
        <v>124</v>
      </c>
      <c r="BT1200" s="7">
        <v>51</v>
      </c>
      <c r="BU1200" s="7">
        <v>7</v>
      </c>
      <c r="BV1200" s="7">
        <v>2</v>
      </c>
      <c r="BW1200" s="7">
        <v>2</v>
      </c>
      <c r="BX1200" s="7">
        <v>0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605</v>
      </c>
      <c r="CI1200" s="25">
        <v>0.90163934426229508</v>
      </c>
      <c r="CJ1200" s="74">
        <v>453</v>
      </c>
      <c r="CK1200" s="25">
        <v>0.67511177347242923</v>
      </c>
      <c r="CL1200" s="74">
        <v>62</v>
      </c>
      <c r="CM1200" s="25">
        <v>9.2399403874813713E-2</v>
      </c>
      <c r="CN1200" s="21">
        <v>27.057347242921022</v>
      </c>
      <c r="CO1200" s="21">
        <v>32.94</v>
      </c>
      <c r="CP1200" s="21">
        <v>36.297999999999995</v>
      </c>
      <c r="CQ1200" s="8"/>
    </row>
    <row r="1201" spans="1:95" x14ac:dyDescent="0.35">
      <c r="A1201" s="134">
        <v>5</v>
      </c>
      <c r="B1201" s="184">
        <v>0.5</v>
      </c>
      <c r="C1201" s="71">
        <v>416</v>
      </c>
      <c r="D1201" s="154">
        <v>0</v>
      </c>
      <c r="E1201" s="91">
        <v>0</v>
      </c>
      <c r="F1201" s="91">
        <v>21</v>
      </c>
      <c r="G1201" s="91">
        <v>146</v>
      </c>
      <c r="H1201" s="91">
        <v>143</v>
      </c>
      <c r="I1201" s="91">
        <v>75</v>
      </c>
      <c r="J1201" s="91">
        <v>27</v>
      </c>
      <c r="K1201" s="91">
        <v>2</v>
      </c>
      <c r="L1201" s="91">
        <v>2</v>
      </c>
      <c r="M1201" s="91">
        <v>0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395</v>
      </c>
      <c r="Y1201" s="25">
        <v>0.94951923076923073</v>
      </c>
      <c r="Z1201" s="74">
        <v>280</v>
      </c>
      <c r="AA1201" s="25">
        <v>0.67307692307692313</v>
      </c>
      <c r="AB1201" s="74">
        <v>31</v>
      </c>
      <c r="AC1201" s="25">
        <v>7.4519230769230768E-2</v>
      </c>
      <c r="AD1201" s="21">
        <v>26.887379807692319</v>
      </c>
      <c r="AE1201" s="21">
        <v>31.852999999999998</v>
      </c>
      <c r="AF1201" s="21">
        <v>36.206999999999994</v>
      </c>
      <c r="AG1201" s="8"/>
      <c r="AH1201" s="71">
        <v>334</v>
      </c>
      <c r="AI1201" s="154">
        <v>1</v>
      </c>
      <c r="AJ1201" s="91">
        <v>8</v>
      </c>
      <c r="AK1201" s="91">
        <v>30</v>
      </c>
      <c r="AL1201" s="91">
        <v>131</v>
      </c>
      <c r="AM1201" s="91">
        <v>118</v>
      </c>
      <c r="AN1201" s="91">
        <v>33</v>
      </c>
      <c r="AO1201" s="91">
        <v>9</v>
      </c>
      <c r="AP1201" s="91">
        <v>3</v>
      </c>
      <c r="AQ1201" s="91">
        <v>1</v>
      </c>
      <c r="AR1201" s="91">
        <v>0</v>
      </c>
      <c r="AS1201" s="91">
        <v>0</v>
      </c>
      <c r="AT1201" s="91">
        <v>0</v>
      </c>
      <c r="AU1201" s="91">
        <v>0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295</v>
      </c>
      <c r="BD1201" s="25">
        <v>0.88323353293413176</v>
      </c>
      <c r="BE1201" s="74">
        <v>187</v>
      </c>
      <c r="BF1201" s="25">
        <v>0.55988023952095811</v>
      </c>
      <c r="BG1201" s="74">
        <v>13</v>
      </c>
      <c r="BH1201" s="25">
        <v>3.8922155688622756E-2</v>
      </c>
      <c r="BI1201" s="21">
        <v>25.082455089820368</v>
      </c>
      <c r="BJ1201" s="21">
        <v>29.925000000000001</v>
      </c>
      <c r="BK1201" s="21">
        <v>33.435000000000002</v>
      </c>
      <c r="BL1201" s="8"/>
      <c r="BM1201" s="71">
        <v>750</v>
      </c>
      <c r="BN1201" s="143">
        <v>1</v>
      </c>
      <c r="BO1201" s="7">
        <v>8</v>
      </c>
      <c r="BP1201" s="7">
        <v>51</v>
      </c>
      <c r="BQ1201" s="7">
        <v>277</v>
      </c>
      <c r="BR1201" s="7">
        <v>261</v>
      </c>
      <c r="BS1201" s="7">
        <v>108</v>
      </c>
      <c r="BT1201" s="7">
        <v>36</v>
      </c>
      <c r="BU1201" s="7">
        <v>5</v>
      </c>
      <c r="BV1201" s="7">
        <v>3</v>
      </c>
      <c r="BW1201" s="7">
        <v>0</v>
      </c>
      <c r="BX1201" s="7">
        <v>0</v>
      </c>
      <c r="BY1201" s="7">
        <v>0</v>
      </c>
      <c r="BZ1201" s="7">
        <v>0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690</v>
      </c>
      <c r="CI1201" s="25">
        <v>0.92</v>
      </c>
      <c r="CJ1201" s="74">
        <v>467</v>
      </c>
      <c r="CK1201" s="25">
        <v>0.6226666666666667</v>
      </c>
      <c r="CL1201" s="74">
        <v>44</v>
      </c>
      <c r="CM1201" s="25">
        <v>5.8666666666666666E-2</v>
      </c>
      <c r="CN1201" s="21">
        <v>26.083586666666669</v>
      </c>
      <c r="CO1201" s="21">
        <v>31.077000000000002</v>
      </c>
      <c r="CP1201" s="21">
        <v>35.361499999999992</v>
      </c>
      <c r="CQ1201" s="8"/>
    </row>
    <row r="1202" spans="1:95" x14ac:dyDescent="0.35">
      <c r="A1202" s="134">
        <v>5</v>
      </c>
      <c r="B1202" s="184">
        <v>0.54166700000000001</v>
      </c>
      <c r="C1202" s="71">
        <v>429</v>
      </c>
      <c r="D1202" s="154">
        <v>0</v>
      </c>
      <c r="E1202" s="91">
        <v>0</v>
      </c>
      <c r="F1202" s="91">
        <v>16</v>
      </c>
      <c r="G1202" s="91">
        <v>105</v>
      </c>
      <c r="H1202" s="91">
        <v>165</v>
      </c>
      <c r="I1202" s="91">
        <v>120</v>
      </c>
      <c r="J1202" s="91">
        <v>21</v>
      </c>
      <c r="K1202" s="91">
        <v>2</v>
      </c>
      <c r="L1202" s="91">
        <v>0</v>
      </c>
      <c r="M1202" s="91">
        <v>0</v>
      </c>
      <c r="N1202" s="91">
        <v>0</v>
      </c>
      <c r="O1202" s="91">
        <v>0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413</v>
      </c>
      <c r="Y1202" s="25">
        <v>0.96270396270396275</v>
      </c>
      <c r="Z1202" s="74">
        <v>333</v>
      </c>
      <c r="AA1202" s="25">
        <v>0.77622377622377625</v>
      </c>
      <c r="AB1202" s="74">
        <v>23</v>
      </c>
      <c r="AC1202" s="25">
        <v>5.3613053613053616E-2</v>
      </c>
      <c r="AD1202" s="21">
        <v>27.894079254079244</v>
      </c>
      <c r="AE1202" s="21">
        <v>32.090000000000003</v>
      </c>
      <c r="AF1202" s="21">
        <v>35.549999999999997</v>
      </c>
      <c r="AG1202" s="8"/>
      <c r="AH1202" s="71">
        <v>345</v>
      </c>
      <c r="AI1202" s="154">
        <v>0</v>
      </c>
      <c r="AJ1202" s="91">
        <v>3</v>
      </c>
      <c r="AK1202" s="91">
        <v>37</v>
      </c>
      <c r="AL1202" s="91">
        <v>131</v>
      </c>
      <c r="AM1202" s="91">
        <v>113</v>
      </c>
      <c r="AN1202" s="91">
        <v>45</v>
      </c>
      <c r="AO1202" s="91">
        <v>11</v>
      </c>
      <c r="AP1202" s="91">
        <v>3</v>
      </c>
      <c r="AQ1202" s="91">
        <v>1</v>
      </c>
      <c r="AR1202" s="91">
        <v>1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305</v>
      </c>
      <c r="BD1202" s="25">
        <v>0.88405797101449279</v>
      </c>
      <c r="BE1202" s="74">
        <v>201</v>
      </c>
      <c r="BF1202" s="25">
        <v>0.58260869565217388</v>
      </c>
      <c r="BG1202" s="74">
        <v>16</v>
      </c>
      <c r="BH1202" s="25">
        <v>4.6376811594202899E-2</v>
      </c>
      <c r="BI1202" s="21">
        <v>25.818347826086935</v>
      </c>
      <c r="BJ1202" s="21">
        <v>30.678999999999998</v>
      </c>
      <c r="BK1202" s="21">
        <v>34.555999999999997</v>
      </c>
      <c r="BL1202" s="8"/>
      <c r="BM1202" s="71">
        <v>774</v>
      </c>
      <c r="BN1202" s="143">
        <v>0</v>
      </c>
      <c r="BO1202" s="7">
        <v>3</v>
      </c>
      <c r="BP1202" s="7">
        <v>53</v>
      </c>
      <c r="BQ1202" s="7">
        <v>236</v>
      </c>
      <c r="BR1202" s="7">
        <v>278</v>
      </c>
      <c r="BS1202" s="7">
        <v>165</v>
      </c>
      <c r="BT1202" s="7">
        <v>32</v>
      </c>
      <c r="BU1202" s="7">
        <v>5</v>
      </c>
      <c r="BV1202" s="7">
        <v>1</v>
      </c>
      <c r="BW1202" s="7">
        <v>1</v>
      </c>
      <c r="BX1202" s="7">
        <v>0</v>
      </c>
      <c r="BY1202" s="7">
        <v>0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718</v>
      </c>
      <c r="CI1202" s="25">
        <v>0.92764857881136953</v>
      </c>
      <c r="CJ1202" s="74">
        <v>534</v>
      </c>
      <c r="CK1202" s="25">
        <v>0.68992248062015504</v>
      </c>
      <c r="CL1202" s="74">
        <v>39</v>
      </c>
      <c r="CM1202" s="25">
        <v>5.0387596899224806E-2</v>
      </c>
      <c r="CN1202" s="21">
        <v>26.968850129198962</v>
      </c>
      <c r="CO1202" s="21">
        <v>31.647500000000001</v>
      </c>
      <c r="CP1202" s="21">
        <v>35.130000000000003</v>
      </c>
      <c r="CQ1202" s="8"/>
    </row>
    <row r="1203" spans="1:95" x14ac:dyDescent="0.35">
      <c r="A1203" s="134">
        <v>5</v>
      </c>
      <c r="B1203" s="184">
        <v>0.58333299999999999</v>
      </c>
      <c r="C1203" s="71">
        <v>449</v>
      </c>
      <c r="D1203" s="154">
        <v>1</v>
      </c>
      <c r="E1203" s="91">
        <v>1</v>
      </c>
      <c r="F1203" s="91">
        <v>17</v>
      </c>
      <c r="G1203" s="91">
        <v>117</v>
      </c>
      <c r="H1203" s="91">
        <v>203</v>
      </c>
      <c r="I1203" s="91">
        <v>88</v>
      </c>
      <c r="J1203" s="91">
        <v>16</v>
      </c>
      <c r="K1203" s="91">
        <v>5</v>
      </c>
      <c r="L1203" s="91">
        <v>0</v>
      </c>
      <c r="M1203" s="91">
        <v>0</v>
      </c>
      <c r="N1203" s="91">
        <v>0</v>
      </c>
      <c r="O1203" s="91">
        <v>0</v>
      </c>
      <c r="P1203" s="91">
        <v>0</v>
      </c>
      <c r="Q1203" s="91">
        <v>1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430</v>
      </c>
      <c r="Y1203" s="25">
        <v>0.95768374164810688</v>
      </c>
      <c r="Z1203" s="74">
        <v>352</v>
      </c>
      <c r="AA1203" s="25">
        <v>0.78396436525612467</v>
      </c>
      <c r="AB1203" s="74">
        <v>22</v>
      </c>
      <c r="AC1203" s="25">
        <v>4.8997772828507792E-2</v>
      </c>
      <c r="AD1203" s="21">
        <v>27.506057906458793</v>
      </c>
      <c r="AE1203" s="21">
        <v>32.064999999999998</v>
      </c>
      <c r="AF1203" s="21">
        <v>35</v>
      </c>
      <c r="AG1203" s="8"/>
      <c r="AH1203" s="71">
        <v>559</v>
      </c>
      <c r="AI1203" s="154">
        <v>4</v>
      </c>
      <c r="AJ1203" s="91">
        <v>7</v>
      </c>
      <c r="AK1203" s="91">
        <v>74</v>
      </c>
      <c r="AL1203" s="91">
        <v>237</v>
      </c>
      <c r="AM1203" s="91">
        <v>171</v>
      </c>
      <c r="AN1203" s="91">
        <v>54</v>
      </c>
      <c r="AO1203" s="91">
        <v>10</v>
      </c>
      <c r="AP1203" s="91">
        <v>2</v>
      </c>
      <c r="AQ1203" s="91">
        <v>0</v>
      </c>
      <c r="AR1203" s="91">
        <v>0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474</v>
      </c>
      <c r="BD1203" s="25">
        <v>0.84794275491949911</v>
      </c>
      <c r="BE1203" s="74">
        <v>281</v>
      </c>
      <c r="BF1203" s="25">
        <v>0.50268336314847939</v>
      </c>
      <c r="BG1203" s="74">
        <v>11</v>
      </c>
      <c r="BH1203" s="25">
        <v>1.9677996422182469E-2</v>
      </c>
      <c r="BI1203" s="21">
        <v>24.317692307692319</v>
      </c>
      <c r="BJ1203" s="21">
        <v>29.29</v>
      </c>
      <c r="BK1203" s="21">
        <v>33.229999999999997</v>
      </c>
      <c r="BL1203" s="8"/>
      <c r="BM1203" s="71">
        <v>1008</v>
      </c>
      <c r="BN1203" s="143">
        <v>5</v>
      </c>
      <c r="BO1203" s="7">
        <v>8</v>
      </c>
      <c r="BP1203" s="7">
        <v>91</v>
      </c>
      <c r="BQ1203" s="7">
        <v>354</v>
      </c>
      <c r="BR1203" s="7">
        <v>374</v>
      </c>
      <c r="BS1203" s="7">
        <v>142</v>
      </c>
      <c r="BT1203" s="7">
        <v>26</v>
      </c>
      <c r="BU1203" s="7">
        <v>7</v>
      </c>
      <c r="BV1203" s="7">
        <v>0</v>
      </c>
      <c r="BW1203" s="7">
        <v>0</v>
      </c>
      <c r="BX1203" s="7">
        <v>0</v>
      </c>
      <c r="BY1203" s="7">
        <v>0</v>
      </c>
      <c r="BZ1203" s="7">
        <v>0</v>
      </c>
      <c r="CA1203" s="7">
        <v>1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904</v>
      </c>
      <c r="CI1203" s="25">
        <v>0.89682539682539686</v>
      </c>
      <c r="CJ1203" s="74">
        <v>633</v>
      </c>
      <c r="CK1203" s="25">
        <v>0.62797619047619047</v>
      </c>
      <c r="CL1203" s="74">
        <v>33</v>
      </c>
      <c r="CM1203" s="25">
        <v>3.273809523809524E-2</v>
      </c>
      <c r="CN1203" s="21">
        <v>25.737906746031722</v>
      </c>
      <c r="CO1203" s="21">
        <v>30.572999999999997</v>
      </c>
      <c r="CP1203" s="21">
        <v>34.341000000000001</v>
      </c>
      <c r="CQ1203" s="8"/>
    </row>
    <row r="1204" spans="1:95" x14ac:dyDescent="0.35">
      <c r="A1204" s="134">
        <v>5</v>
      </c>
      <c r="B1204" s="184">
        <v>0.625</v>
      </c>
      <c r="C1204" s="71">
        <v>506</v>
      </c>
      <c r="D1204" s="154">
        <v>2</v>
      </c>
      <c r="E1204" s="91">
        <v>4</v>
      </c>
      <c r="F1204" s="91">
        <v>19</v>
      </c>
      <c r="G1204" s="91">
        <v>142</v>
      </c>
      <c r="H1204" s="91">
        <v>230</v>
      </c>
      <c r="I1204" s="91">
        <v>95</v>
      </c>
      <c r="J1204" s="91">
        <v>11</v>
      </c>
      <c r="K1204" s="91">
        <v>3</v>
      </c>
      <c r="L1204" s="91">
        <v>0</v>
      </c>
      <c r="M1204" s="91">
        <v>0</v>
      </c>
      <c r="N1204" s="91">
        <v>0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481</v>
      </c>
      <c r="Y1204" s="25">
        <v>0.95059288537549402</v>
      </c>
      <c r="Z1204" s="74">
        <v>380</v>
      </c>
      <c r="AA1204" s="25">
        <v>0.75098814229249011</v>
      </c>
      <c r="AB1204" s="74">
        <v>14</v>
      </c>
      <c r="AC1204" s="25">
        <v>2.766798418972332E-2</v>
      </c>
      <c r="AD1204" s="21">
        <v>26.801758893280642</v>
      </c>
      <c r="AE1204" s="21">
        <v>30.988</v>
      </c>
      <c r="AF1204" s="21">
        <v>33.500999999999991</v>
      </c>
      <c r="AG1204" s="8"/>
      <c r="AH1204" s="71">
        <v>584</v>
      </c>
      <c r="AI1204" s="154">
        <v>11</v>
      </c>
      <c r="AJ1204" s="91">
        <v>32</v>
      </c>
      <c r="AK1204" s="91">
        <v>87</v>
      </c>
      <c r="AL1204" s="91">
        <v>253</v>
      </c>
      <c r="AM1204" s="91">
        <v>142</v>
      </c>
      <c r="AN1204" s="91">
        <v>52</v>
      </c>
      <c r="AO1204" s="91">
        <v>5</v>
      </c>
      <c r="AP1204" s="91">
        <v>1</v>
      </c>
      <c r="AQ1204" s="91">
        <v>1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454</v>
      </c>
      <c r="BD1204" s="25">
        <v>0.7773972602739726</v>
      </c>
      <c r="BE1204" s="74">
        <v>244</v>
      </c>
      <c r="BF1204" s="25">
        <v>0.4178082191780822</v>
      </c>
      <c r="BG1204" s="74">
        <v>7</v>
      </c>
      <c r="BH1204" s="25">
        <v>1.1986301369863013E-2</v>
      </c>
      <c r="BI1204" s="21">
        <v>23.265462328767104</v>
      </c>
      <c r="BJ1204" s="21">
        <v>28.8325</v>
      </c>
      <c r="BK1204" s="21">
        <v>31.817499999999999</v>
      </c>
      <c r="BL1204" s="8"/>
      <c r="BM1204" s="71">
        <v>1090</v>
      </c>
      <c r="BN1204" s="143">
        <v>13</v>
      </c>
      <c r="BO1204" s="7">
        <v>36</v>
      </c>
      <c r="BP1204" s="7">
        <v>106</v>
      </c>
      <c r="BQ1204" s="7">
        <v>395</v>
      </c>
      <c r="BR1204" s="7">
        <v>372</v>
      </c>
      <c r="BS1204" s="7">
        <v>147</v>
      </c>
      <c r="BT1204" s="7">
        <v>16</v>
      </c>
      <c r="BU1204" s="7">
        <v>4</v>
      </c>
      <c r="BV1204" s="7">
        <v>1</v>
      </c>
      <c r="BW1204" s="7">
        <v>0</v>
      </c>
      <c r="BX1204" s="7">
        <v>0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935</v>
      </c>
      <c r="CI1204" s="25">
        <v>0.85779816513761464</v>
      </c>
      <c r="CJ1204" s="74">
        <v>624</v>
      </c>
      <c r="CK1204" s="25">
        <v>0.57247706422018352</v>
      </c>
      <c r="CL1204" s="74">
        <v>21</v>
      </c>
      <c r="CM1204" s="25">
        <v>1.9266055045871561E-2</v>
      </c>
      <c r="CN1204" s="21">
        <v>24.907082568807319</v>
      </c>
      <c r="CO1204" s="21">
        <v>30.083500000000001</v>
      </c>
      <c r="CP1204" s="21">
        <v>32.724499999999999</v>
      </c>
      <c r="CQ1204" s="8"/>
    </row>
    <row r="1205" spans="1:95" x14ac:dyDescent="0.35">
      <c r="A1205" s="134">
        <v>5</v>
      </c>
      <c r="B1205" s="184">
        <v>0.66666700000000001</v>
      </c>
      <c r="C1205" s="71">
        <v>522</v>
      </c>
      <c r="D1205" s="154">
        <v>1</v>
      </c>
      <c r="E1205" s="91">
        <v>2</v>
      </c>
      <c r="F1205" s="91">
        <v>26</v>
      </c>
      <c r="G1205" s="91">
        <v>169</v>
      </c>
      <c r="H1205" s="91">
        <v>195</v>
      </c>
      <c r="I1205" s="91">
        <v>114</v>
      </c>
      <c r="J1205" s="91">
        <v>14</v>
      </c>
      <c r="K1205" s="91">
        <v>0</v>
      </c>
      <c r="L1205" s="91">
        <v>1</v>
      </c>
      <c r="M1205" s="91">
        <v>0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492</v>
      </c>
      <c r="Y1205" s="25">
        <v>0.94252873563218387</v>
      </c>
      <c r="Z1205" s="74">
        <v>364</v>
      </c>
      <c r="AA1205" s="25">
        <v>0.69731800766283525</v>
      </c>
      <c r="AB1205" s="74">
        <v>15</v>
      </c>
      <c r="AC1205" s="25">
        <v>2.8735632183908046E-2</v>
      </c>
      <c r="AD1205" s="21">
        <v>26.60331417624521</v>
      </c>
      <c r="AE1205" s="21">
        <v>31.373000000000001</v>
      </c>
      <c r="AF1205" s="21">
        <v>33.780999999999999</v>
      </c>
      <c r="AG1205" s="8"/>
      <c r="AH1205" s="71">
        <v>569</v>
      </c>
      <c r="AI1205" s="154">
        <v>8</v>
      </c>
      <c r="AJ1205" s="91">
        <v>21</v>
      </c>
      <c r="AK1205" s="91">
        <v>63</v>
      </c>
      <c r="AL1205" s="91">
        <v>222</v>
      </c>
      <c r="AM1205" s="91">
        <v>158</v>
      </c>
      <c r="AN1205" s="91">
        <v>82</v>
      </c>
      <c r="AO1205" s="91">
        <v>14</v>
      </c>
      <c r="AP1205" s="91">
        <v>1</v>
      </c>
      <c r="AQ1205" s="91">
        <v>0</v>
      </c>
      <c r="AR1205" s="91">
        <v>0</v>
      </c>
      <c r="AS1205" s="91">
        <v>0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477</v>
      </c>
      <c r="BD1205" s="25">
        <v>0.83831282952548325</v>
      </c>
      <c r="BE1205" s="74">
        <v>300</v>
      </c>
      <c r="BF1205" s="25">
        <v>0.52724077328646746</v>
      </c>
      <c r="BG1205" s="74">
        <v>15</v>
      </c>
      <c r="BH1205" s="25">
        <v>2.6362038664323375E-2</v>
      </c>
      <c r="BI1205" s="21">
        <v>24.559753954305798</v>
      </c>
      <c r="BJ1205" s="21">
        <v>30.395</v>
      </c>
      <c r="BK1205" s="21">
        <v>33.754999999999995</v>
      </c>
      <c r="BL1205" s="8"/>
      <c r="BM1205" s="71">
        <v>1091</v>
      </c>
      <c r="BN1205" s="143">
        <v>9</v>
      </c>
      <c r="BO1205" s="7">
        <v>23</v>
      </c>
      <c r="BP1205" s="7">
        <v>89</v>
      </c>
      <c r="BQ1205" s="7">
        <v>391</v>
      </c>
      <c r="BR1205" s="7">
        <v>353</v>
      </c>
      <c r="BS1205" s="7">
        <v>196</v>
      </c>
      <c r="BT1205" s="7">
        <v>28</v>
      </c>
      <c r="BU1205" s="7">
        <v>1</v>
      </c>
      <c r="BV1205" s="7">
        <v>1</v>
      </c>
      <c r="BW1205" s="7">
        <v>0</v>
      </c>
      <c r="BX1205" s="7">
        <v>0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969</v>
      </c>
      <c r="CI1205" s="25">
        <v>0.88817598533455544</v>
      </c>
      <c r="CJ1205" s="74">
        <v>664</v>
      </c>
      <c r="CK1205" s="25">
        <v>0.60861594867094404</v>
      </c>
      <c r="CL1205" s="74">
        <v>30</v>
      </c>
      <c r="CM1205" s="25">
        <v>2.7497708524289642E-2</v>
      </c>
      <c r="CN1205" s="21">
        <v>25.537516040329987</v>
      </c>
      <c r="CO1205" s="21">
        <v>31.001999999999999</v>
      </c>
      <c r="CP1205" s="21">
        <v>33.753999999999991</v>
      </c>
      <c r="CQ1205" s="8"/>
    </row>
    <row r="1206" spans="1:95" x14ac:dyDescent="0.35">
      <c r="A1206" s="134">
        <v>5</v>
      </c>
      <c r="B1206" s="184">
        <v>0.70833299999999999</v>
      </c>
      <c r="C1206" s="71">
        <v>469</v>
      </c>
      <c r="D1206" s="154">
        <v>2</v>
      </c>
      <c r="E1206" s="91">
        <v>0</v>
      </c>
      <c r="F1206" s="91">
        <v>24</v>
      </c>
      <c r="G1206" s="91">
        <v>135</v>
      </c>
      <c r="H1206" s="91">
        <v>200</v>
      </c>
      <c r="I1206" s="91">
        <v>90</v>
      </c>
      <c r="J1206" s="91">
        <v>16</v>
      </c>
      <c r="K1206" s="91">
        <v>1</v>
      </c>
      <c r="L1206" s="91">
        <v>0</v>
      </c>
      <c r="M1206" s="91">
        <v>1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443</v>
      </c>
      <c r="Y1206" s="25">
        <v>0.94456289978678043</v>
      </c>
      <c r="Z1206" s="74">
        <v>340</v>
      </c>
      <c r="AA1206" s="25">
        <v>0.72494669509594878</v>
      </c>
      <c r="AB1206" s="74">
        <v>18</v>
      </c>
      <c r="AC1206" s="25">
        <v>3.8379530916844352E-2</v>
      </c>
      <c r="AD1206" s="21">
        <v>26.833091684434965</v>
      </c>
      <c r="AE1206" s="21">
        <v>31.380000000000003</v>
      </c>
      <c r="AF1206" s="21">
        <v>34.024999999999999</v>
      </c>
      <c r="AG1206" s="8"/>
      <c r="AH1206" s="71">
        <v>577</v>
      </c>
      <c r="AI1206" s="154">
        <v>4</v>
      </c>
      <c r="AJ1206" s="91">
        <v>17</v>
      </c>
      <c r="AK1206" s="91">
        <v>87</v>
      </c>
      <c r="AL1206" s="91">
        <v>207</v>
      </c>
      <c r="AM1206" s="91">
        <v>210</v>
      </c>
      <c r="AN1206" s="91">
        <v>40</v>
      </c>
      <c r="AO1206" s="91">
        <v>10</v>
      </c>
      <c r="AP1206" s="91">
        <v>2</v>
      </c>
      <c r="AQ1206" s="91">
        <v>0</v>
      </c>
      <c r="AR1206" s="91">
        <v>0</v>
      </c>
      <c r="AS1206" s="91">
        <v>0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469</v>
      </c>
      <c r="BD1206" s="25">
        <v>0.8128249566724437</v>
      </c>
      <c r="BE1206" s="74">
        <v>310</v>
      </c>
      <c r="BF1206" s="25">
        <v>0.53726169844020799</v>
      </c>
      <c r="BG1206" s="74">
        <v>11</v>
      </c>
      <c r="BH1206" s="25">
        <v>1.9064124783362217E-2</v>
      </c>
      <c r="BI1206" s="21">
        <v>24.214818024263447</v>
      </c>
      <c r="BJ1206" s="21">
        <v>28.773</v>
      </c>
      <c r="BK1206" s="21">
        <v>31.689</v>
      </c>
      <c r="BL1206" s="8"/>
      <c r="BM1206" s="71">
        <v>1046</v>
      </c>
      <c r="BN1206" s="143">
        <v>6</v>
      </c>
      <c r="BO1206" s="7">
        <v>17</v>
      </c>
      <c r="BP1206" s="7">
        <v>111</v>
      </c>
      <c r="BQ1206" s="7">
        <v>342</v>
      </c>
      <c r="BR1206" s="7">
        <v>410</v>
      </c>
      <c r="BS1206" s="7">
        <v>130</v>
      </c>
      <c r="BT1206" s="7">
        <v>26</v>
      </c>
      <c r="BU1206" s="7">
        <v>3</v>
      </c>
      <c r="BV1206" s="7">
        <v>0</v>
      </c>
      <c r="BW1206" s="7">
        <v>1</v>
      </c>
      <c r="BX1206" s="7">
        <v>0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912</v>
      </c>
      <c r="CI1206" s="25">
        <v>0.87189292543021035</v>
      </c>
      <c r="CJ1206" s="74">
        <v>650</v>
      </c>
      <c r="CK1206" s="25">
        <v>0.62141491395793502</v>
      </c>
      <c r="CL1206" s="74">
        <v>29</v>
      </c>
      <c r="CM1206" s="25">
        <v>2.7724665391969407E-2</v>
      </c>
      <c r="CN1206" s="21">
        <v>25.388785850860408</v>
      </c>
      <c r="CO1206" s="21">
        <v>30.0595</v>
      </c>
      <c r="CP1206" s="21">
        <v>33.177999999999997</v>
      </c>
      <c r="CQ1206" s="8"/>
    </row>
    <row r="1207" spans="1:95" x14ac:dyDescent="0.35">
      <c r="A1207" s="134">
        <v>5</v>
      </c>
      <c r="B1207" s="184">
        <v>0.75</v>
      </c>
      <c r="C1207" s="71">
        <v>510</v>
      </c>
      <c r="D1207" s="154">
        <v>2</v>
      </c>
      <c r="E1207" s="91">
        <v>6</v>
      </c>
      <c r="F1207" s="91">
        <v>40</v>
      </c>
      <c r="G1207" s="91">
        <v>170</v>
      </c>
      <c r="H1207" s="91">
        <v>223</v>
      </c>
      <c r="I1207" s="91">
        <v>56</v>
      </c>
      <c r="J1207" s="91">
        <v>7</v>
      </c>
      <c r="K1207" s="91">
        <v>4</v>
      </c>
      <c r="L1207" s="91">
        <v>2</v>
      </c>
      <c r="M1207" s="91">
        <v>0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462</v>
      </c>
      <c r="Y1207" s="25">
        <v>0.90588235294117647</v>
      </c>
      <c r="Z1207" s="74">
        <v>338</v>
      </c>
      <c r="AA1207" s="25">
        <v>0.66274509803921566</v>
      </c>
      <c r="AB1207" s="74">
        <v>13</v>
      </c>
      <c r="AC1207" s="25">
        <v>2.5490196078431372E-2</v>
      </c>
      <c r="AD1207" s="21">
        <v>25.724960784313744</v>
      </c>
      <c r="AE1207" s="21">
        <v>29.740999999999996</v>
      </c>
      <c r="AF1207" s="21">
        <v>32.983999999999995</v>
      </c>
      <c r="AG1207" s="8"/>
      <c r="AH1207" s="71">
        <v>430</v>
      </c>
      <c r="AI1207" s="154">
        <v>3</v>
      </c>
      <c r="AJ1207" s="91">
        <v>14</v>
      </c>
      <c r="AK1207" s="91">
        <v>54</v>
      </c>
      <c r="AL1207" s="91">
        <v>174</v>
      </c>
      <c r="AM1207" s="91">
        <v>138</v>
      </c>
      <c r="AN1207" s="91">
        <v>38</v>
      </c>
      <c r="AO1207" s="91">
        <v>8</v>
      </c>
      <c r="AP1207" s="91">
        <v>0</v>
      </c>
      <c r="AQ1207" s="91">
        <v>1</v>
      </c>
      <c r="AR1207" s="91">
        <v>0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359</v>
      </c>
      <c r="BD1207" s="25">
        <v>0.83488372093023255</v>
      </c>
      <c r="BE1207" s="74">
        <v>228</v>
      </c>
      <c r="BF1207" s="25">
        <v>0.53023255813953485</v>
      </c>
      <c r="BG1207" s="74">
        <v>9</v>
      </c>
      <c r="BH1207" s="25">
        <v>2.0930232558139535E-2</v>
      </c>
      <c r="BI1207" s="21">
        <v>24.230116279069794</v>
      </c>
      <c r="BJ1207" s="21">
        <v>28.804499999999997</v>
      </c>
      <c r="BK1207" s="21">
        <v>32.417999999999999</v>
      </c>
      <c r="BL1207" s="8"/>
      <c r="BM1207" s="71">
        <v>940</v>
      </c>
      <c r="BN1207" s="143">
        <v>5</v>
      </c>
      <c r="BO1207" s="7">
        <v>20</v>
      </c>
      <c r="BP1207" s="7">
        <v>94</v>
      </c>
      <c r="BQ1207" s="7">
        <v>344</v>
      </c>
      <c r="BR1207" s="7">
        <v>361</v>
      </c>
      <c r="BS1207" s="7">
        <v>94</v>
      </c>
      <c r="BT1207" s="7">
        <v>15</v>
      </c>
      <c r="BU1207" s="7">
        <v>4</v>
      </c>
      <c r="BV1207" s="7">
        <v>3</v>
      </c>
      <c r="BW1207" s="7">
        <v>0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821</v>
      </c>
      <c r="CI1207" s="25">
        <v>0.87340425531914889</v>
      </c>
      <c r="CJ1207" s="74">
        <v>566</v>
      </c>
      <c r="CK1207" s="25">
        <v>0.60212765957446812</v>
      </c>
      <c r="CL1207" s="74">
        <v>22</v>
      </c>
      <c r="CM1207" s="25">
        <v>2.3404255319148935E-2</v>
      </c>
      <c r="CN1207" s="21">
        <v>25.041148936170202</v>
      </c>
      <c r="CO1207" s="21">
        <v>29.42</v>
      </c>
      <c r="CP1207" s="21">
        <v>32.678999999999995</v>
      </c>
      <c r="CQ1207" s="8"/>
    </row>
    <row r="1208" spans="1:95" x14ac:dyDescent="0.35">
      <c r="A1208" s="134">
        <v>5</v>
      </c>
      <c r="B1208" s="184">
        <v>0.79166700000000001</v>
      </c>
      <c r="C1208" s="71">
        <v>387</v>
      </c>
      <c r="D1208" s="154">
        <v>2</v>
      </c>
      <c r="E1208" s="91">
        <v>5</v>
      </c>
      <c r="F1208" s="91">
        <v>14</v>
      </c>
      <c r="G1208" s="91">
        <v>98</v>
      </c>
      <c r="H1208" s="91">
        <v>151</v>
      </c>
      <c r="I1208" s="91">
        <v>96</v>
      </c>
      <c r="J1208" s="91">
        <v>17</v>
      </c>
      <c r="K1208" s="91">
        <v>3</v>
      </c>
      <c r="L1208" s="91">
        <v>1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366</v>
      </c>
      <c r="Y1208" s="25">
        <v>0.94573643410852715</v>
      </c>
      <c r="Z1208" s="74">
        <v>298</v>
      </c>
      <c r="AA1208" s="25">
        <v>0.77002583979328165</v>
      </c>
      <c r="AB1208" s="74">
        <v>20</v>
      </c>
      <c r="AC1208" s="25">
        <v>5.1679586563307491E-2</v>
      </c>
      <c r="AD1208" s="21">
        <v>27.374935400516819</v>
      </c>
      <c r="AE1208" s="21">
        <v>32.567999999999998</v>
      </c>
      <c r="AF1208" s="21">
        <v>35.213999999999999</v>
      </c>
      <c r="AG1208" s="8"/>
      <c r="AH1208" s="71">
        <v>372</v>
      </c>
      <c r="AI1208" s="154">
        <v>3</v>
      </c>
      <c r="AJ1208" s="91">
        <v>16</v>
      </c>
      <c r="AK1208" s="91">
        <v>44</v>
      </c>
      <c r="AL1208" s="91">
        <v>130</v>
      </c>
      <c r="AM1208" s="91">
        <v>126</v>
      </c>
      <c r="AN1208" s="91">
        <v>38</v>
      </c>
      <c r="AO1208" s="91">
        <v>12</v>
      </c>
      <c r="AP1208" s="91">
        <v>1</v>
      </c>
      <c r="AQ1208" s="91">
        <v>1</v>
      </c>
      <c r="AR1208" s="91">
        <v>0</v>
      </c>
      <c r="AS1208" s="91">
        <v>0</v>
      </c>
      <c r="AT1208" s="91">
        <v>1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309</v>
      </c>
      <c r="BD1208" s="25">
        <v>0.83064516129032262</v>
      </c>
      <c r="BE1208" s="74">
        <v>204</v>
      </c>
      <c r="BF1208" s="25">
        <v>0.54838709677419351</v>
      </c>
      <c r="BG1208" s="74">
        <v>15</v>
      </c>
      <c r="BH1208" s="25">
        <v>4.0322580645161289E-2</v>
      </c>
      <c r="BI1208" s="21">
        <v>24.722150537634391</v>
      </c>
      <c r="BJ1208" s="21">
        <v>29.901</v>
      </c>
      <c r="BK1208" s="21">
        <v>34.451999999999991</v>
      </c>
      <c r="BL1208" s="8"/>
      <c r="BM1208" s="71">
        <v>759</v>
      </c>
      <c r="BN1208" s="143">
        <v>5</v>
      </c>
      <c r="BO1208" s="7">
        <v>21</v>
      </c>
      <c r="BP1208" s="7">
        <v>58</v>
      </c>
      <c r="BQ1208" s="7">
        <v>228</v>
      </c>
      <c r="BR1208" s="7">
        <v>277</v>
      </c>
      <c r="BS1208" s="7">
        <v>134</v>
      </c>
      <c r="BT1208" s="7">
        <v>29</v>
      </c>
      <c r="BU1208" s="7">
        <v>4</v>
      </c>
      <c r="BV1208" s="7">
        <v>2</v>
      </c>
      <c r="BW1208" s="7">
        <v>0</v>
      </c>
      <c r="BX1208" s="7">
        <v>0</v>
      </c>
      <c r="BY1208" s="7">
        <v>1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675</v>
      </c>
      <c r="CI1208" s="25">
        <v>0.88932806324110669</v>
      </c>
      <c r="CJ1208" s="74">
        <v>502</v>
      </c>
      <c r="CK1208" s="25">
        <v>0.66139657444005273</v>
      </c>
      <c r="CL1208" s="74">
        <v>35</v>
      </c>
      <c r="CM1208" s="25">
        <v>4.61133069828722E-2</v>
      </c>
      <c r="CN1208" s="21">
        <v>26.074756258234515</v>
      </c>
      <c r="CO1208" s="21">
        <v>31.33</v>
      </c>
      <c r="CP1208" s="21">
        <v>34.65</v>
      </c>
      <c r="CQ1208" s="8"/>
    </row>
    <row r="1209" spans="1:95" x14ac:dyDescent="0.35">
      <c r="A1209" s="134">
        <v>5</v>
      </c>
      <c r="B1209" s="184">
        <v>0.83333299999999999</v>
      </c>
      <c r="C1209" s="71">
        <v>274</v>
      </c>
      <c r="D1209" s="154">
        <v>0</v>
      </c>
      <c r="E1209" s="91">
        <v>0</v>
      </c>
      <c r="F1209" s="91">
        <v>11</v>
      </c>
      <c r="G1209" s="91">
        <v>68</v>
      </c>
      <c r="H1209" s="91">
        <v>119</v>
      </c>
      <c r="I1209" s="91">
        <v>56</v>
      </c>
      <c r="J1209" s="91">
        <v>15</v>
      </c>
      <c r="K1209" s="91">
        <v>2</v>
      </c>
      <c r="L1209" s="91">
        <v>2</v>
      </c>
      <c r="M1209" s="91">
        <v>1</v>
      </c>
      <c r="N1209" s="91">
        <v>0</v>
      </c>
      <c r="O1209" s="91">
        <v>0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263</v>
      </c>
      <c r="Y1209" s="25">
        <v>0.95985401459854014</v>
      </c>
      <c r="Z1209" s="74">
        <v>212</v>
      </c>
      <c r="AA1209" s="25">
        <v>0.77372262773722633</v>
      </c>
      <c r="AB1209" s="74">
        <v>20</v>
      </c>
      <c r="AC1209" s="25">
        <v>7.2992700729927001E-2</v>
      </c>
      <c r="AD1209" s="21">
        <v>27.775875912408743</v>
      </c>
      <c r="AE1209" s="21">
        <v>32.059999999999995</v>
      </c>
      <c r="AF1209" s="21">
        <v>35.92</v>
      </c>
      <c r="AG1209" s="8"/>
      <c r="AH1209" s="71">
        <v>311</v>
      </c>
      <c r="AI1209" s="154">
        <v>1</v>
      </c>
      <c r="AJ1209" s="91">
        <v>0</v>
      </c>
      <c r="AK1209" s="91">
        <v>25</v>
      </c>
      <c r="AL1209" s="91">
        <v>102</v>
      </c>
      <c r="AM1209" s="91">
        <v>116</v>
      </c>
      <c r="AN1209" s="91">
        <v>44</v>
      </c>
      <c r="AO1209" s="91">
        <v>21</v>
      </c>
      <c r="AP1209" s="91">
        <v>1</v>
      </c>
      <c r="AQ1209" s="91">
        <v>1</v>
      </c>
      <c r="AR1209" s="91">
        <v>0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285</v>
      </c>
      <c r="BD1209" s="25">
        <v>0.91639871382636651</v>
      </c>
      <c r="BE1209" s="74">
        <v>210</v>
      </c>
      <c r="BF1209" s="25">
        <v>0.67524115755627012</v>
      </c>
      <c r="BG1209" s="74">
        <v>23</v>
      </c>
      <c r="BH1209" s="25">
        <v>7.3954983922829579E-2</v>
      </c>
      <c r="BI1209" s="21">
        <v>26.52620578778135</v>
      </c>
      <c r="BJ1209" s="21">
        <v>31.953999999999997</v>
      </c>
      <c r="BK1209" s="21">
        <v>35.799999999999997</v>
      </c>
      <c r="BL1209" s="8"/>
      <c r="BM1209" s="71">
        <v>585</v>
      </c>
      <c r="BN1209" s="143">
        <v>1</v>
      </c>
      <c r="BO1209" s="7">
        <v>0</v>
      </c>
      <c r="BP1209" s="7">
        <v>36</v>
      </c>
      <c r="BQ1209" s="7">
        <v>170</v>
      </c>
      <c r="BR1209" s="7">
        <v>235</v>
      </c>
      <c r="BS1209" s="7">
        <v>100</v>
      </c>
      <c r="BT1209" s="7">
        <v>36</v>
      </c>
      <c r="BU1209" s="7">
        <v>3</v>
      </c>
      <c r="BV1209" s="7">
        <v>3</v>
      </c>
      <c r="BW1209" s="7">
        <v>1</v>
      </c>
      <c r="BX1209" s="7">
        <v>0</v>
      </c>
      <c r="BY1209" s="7">
        <v>0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548</v>
      </c>
      <c r="CI1209" s="25">
        <v>0.93675213675213675</v>
      </c>
      <c r="CJ1209" s="74">
        <v>422</v>
      </c>
      <c r="CK1209" s="25">
        <v>0.72136752136752136</v>
      </c>
      <c r="CL1209" s="74">
        <v>43</v>
      </c>
      <c r="CM1209" s="25">
        <v>7.3504273504273507E-2</v>
      </c>
      <c r="CN1209" s="21">
        <v>27.111521367521355</v>
      </c>
      <c r="CO1209" s="21">
        <v>31.941999999999997</v>
      </c>
      <c r="CP1209" s="21">
        <v>35.844999999999999</v>
      </c>
      <c r="CQ1209" s="8"/>
    </row>
    <row r="1210" spans="1:95" x14ac:dyDescent="0.35">
      <c r="A1210" s="134">
        <v>5</v>
      </c>
      <c r="B1210" s="184">
        <v>0.875</v>
      </c>
      <c r="C1210" s="71">
        <v>196</v>
      </c>
      <c r="D1210" s="154">
        <v>0</v>
      </c>
      <c r="E1210" s="91">
        <v>0</v>
      </c>
      <c r="F1210" s="91">
        <v>4</v>
      </c>
      <c r="G1210" s="91">
        <v>32</v>
      </c>
      <c r="H1210" s="91">
        <v>64</v>
      </c>
      <c r="I1210" s="91">
        <v>65</v>
      </c>
      <c r="J1210" s="91">
        <v>23</v>
      </c>
      <c r="K1210" s="91">
        <v>5</v>
      </c>
      <c r="L1210" s="91">
        <v>3</v>
      </c>
      <c r="M1210" s="91">
        <v>0</v>
      </c>
      <c r="N1210" s="91">
        <v>0</v>
      </c>
      <c r="O1210" s="91">
        <v>0</v>
      </c>
      <c r="P1210" s="91">
        <v>0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192</v>
      </c>
      <c r="Y1210" s="25">
        <v>0.97959183673469385</v>
      </c>
      <c r="Z1210" s="74">
        <v>174</v>
      </c>
      <c r="AA1210" s="25">
        <v>0.88775510204081631</v>
      </c>
      <c r="AB1210" s="74">
        <v>31</v>
      </c>
      <c r="AC1210" s="25">
        <v>0.15816326530612246</v>
      </c>
      <c r="AD1210" s="21">
        <v>29.954744897959181</v>
      </c>
      <c r="AE1210" s="21">
        <v>35.155999999999999</v>
      </c>
      <c r="AF1210" s="21">
        <v>38.658499999999968</v>
      </c>
      <c r="AG1210" s="8"/>
      <c r="AH1210" s="71">
        <v>251</v>
      </c>
      <c r="AI1210" s="154">
        <v>2</v>
      </c>
      <c r="AJ1210" s="91">
        <v>0</v>
      </c>
      <c r="AK1210" s="91">
        <v>13</v>
      </c>
      <c r="AL1210" s="91">
        <v>88</v>
      </c>
      <c r="AM1210" s="91">
        <v>104</v>
      </c>
      <c r="AN1210" s="91">
        <v>33</v>
      </c>
      <c r="AO1210" s="91">
        <v>5</v>
      </c>
      <c r="AP1210" s="91">
        <v>3</v>
      </c>
      <c r="AQ1210" s="91">
        <v>1</v>
      </c>
      <c r="AR1210" s="91">
        <v>2</v>
      </c>
      <c r="AS1210" s="91">
        <v>0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235</v>
      </c>
      <c r="BD1210" s="25">
        <v>0.93625498007968122</v>
      </c>
      <c r="BE1210" s="74">
        <v>176</v>
      </c>
      <c r="BF1210" s="25">
        <v>0.70119521912350602</v>
      </c>
      <c r="BG1210" s="74">
        <v>11</v>
      </c>
      <c r="BH1210" s="25">
        <v>4.3824701195219126E-2</v>
      </c>
      <c r="BI1210" s="21">
        <v>26.640438247011961</v>
      </c>
      <c r="BJ1210" s="21">
        <v>30.308</v>
      </c>
      <c r="BK1210" s="21">
        <v>34.967999999999996</v>
      </c>
      <c r="BL1210" s="8"/>
      <c r="BM1210" s="71">
        <v>447</v>
      </c>
      <c r="BN1210" s="143">
        <v>2</v>
      </c>
      <c r="BO1210" s="7">
        <v>0</v>
      </c>
      <c r="BP1210" s="7">
        <v>17</v>
      </c>
      <c r="BQ1210" s="7">
        <v>120</v>
      </c>
      <c r="BR1210" s="7">
        <v>168</v>
      </c>
      <c r="BS1210" s="7">
        <v>98</v>
      </c>
      <c r="BT1210" s="7">
        <v>28</v>
      </c>
      <c r="BU1210" s="7">
        <v>8</v>
      </c>
      <c r="BV1210" s="7">
        <v>4</v>
      </c>
      <c r="BW1210" s="7">
        <v>2</v>
      </c>
      <c r="BX1210" s="7">
        <v>0</v>
      </c>
      <c r="BY1210" s="7">
        <v>0</v>
      </c>
      <c r="BZ1210" s="7">
        <v>0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427</v>
      </c>
      <c r="CI1210" s="25">
        <v>0.95525727069351229</v>
      </c>
      <c r="CJ1210" s="74">
        <v>350</v>
      </c>
      <c r="CK1210" s="25">
        <v>0.78299776286353473</v>
      </c>
      <c r="CL1210" s="74">
        <v>42</v>
      </c>
      <c r="CM1210" s="25">
        <v>9.3959731543624164E-2</v>
      </c>
      <c r="CN1210" s="21">
        <v>28.093691275167789</v>
      </c>
      <c r="CO1210" s="21">
        <v>33.314</v>
      </c>
      <c r="CP1210" s="21">
        <v>37.123999999999995</v>
      </c>
      <c r="CQ1210" s="8"/>
    </row>
    <row r="1211" spans="1:95" x14ac:dyDescent="0.35">
      <c r="A1211" s="134">
        <v>5</v>
      </c>
      <c r="B1211" s="184">
        <v>0.91666700000000001</v>
      </c>
      <c r="C1211" s="71">
        <v>180</v>
      </c>
      <c r="D1211" s="154">
        <v>1</v>
      </c>
      <c r="E1211" s="91">
        <v>1</v>
      </c>
      <c r="F1211" s="91">
        <v>5</v>
      </c>
      <c r="G1211" s="91">
        <v>34</v>
      </c>
      <c r="H1211" s="91">
        <v>71</v>
      </c>
      <c r="I1211" s="91">
        <v>53</v>
      </c>
      <c r="J1211" s="91">
        <v>9</v>
      </c>
      <c r="K1211" s="91">
        <v>3</v>
      </c>
      <c r="L1211" s="91">
        <v>1</v>
      </c>
      <c r="M1211" s="91">
        <v>1</v>
      </c>
      <c r="N1211" s="91">
        <v>0</v>
      </c>
      <c r="O1211" s="91">
        <v>0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1</v>
      </c>
      <c r="X1211" s="74">
        <v>173</v>
      </c>
      <c r="Y1211" s="25">
        <v>0.96111111111111114</v>
      </c>
      <c r="Z1211" s="74">
        <v>155</v>
      </c>
      <c r="AA1211" s="25">
        <v>0.86111111111111116</v>
      </c>
      <c r="AB1211" s="74">
        <v>15</v>
      </c>
      <c r="AC1211" s="25">
        <v>8.3333333333333329E-2</v>
      </c>
      <c r="AD1211" s="21">
        <v>29.302611111111112</v>
      </c>
      <c r="AE1211" s="21">
        <v>33.850999999999999</v>
      </c>
      <c r="AF1211" s="21">
        <v>38.001499999999993</v>
      </c>
      <c r="AG1211" s="8"/>
      <c r="AH1211" s="71">
        <v>213</v>
      </c>
      <c r="AI1211" s="154">
        <v>6</v>
      </c>
      <c r="AJ1211" s="91">
        <v>1</v>
      </c>
      <c r="AK1211" s="91">
        <v>15</v>
      </c>
      <c r="AL1211" s="91">
        <v>55</v>
      </c>
      <c r="AM1211" s="91">
        <v>83</v>
      </c>
      <c r="AN1211" s="91">
        <v>36</v>
      </c>
      <c r="AO1211" s="91">
        <v>10</v>
      </c>
      <c r="AP1211" s="91">
        <v>3</v>
      </c>
      <c r="AQ1211" s="91">
        <v>1</v>
      </c>
      <c r="AR1211" s="91">
        <v>1</v>
      </c>
      <c r="AS1211" s="91">
        <v>0</v>
      </c>
      <c r="AT1211" s="91">
        <v>0</v>
      </c>
      <c r="AU1211" s="91">
        <v>0</v>
      </c>
      <c r="AV1211" s="91">
        <v>0</v>
      </c>
      <c r="AW1211" s="91">
        <v>0</v>
      </c>
      <c r="AX1211" s="91">
        <v>0</v>
      </c>
      <c r="AY1211" s="91">
        <v>1</v>
      </c>
      <c r="AZ1211" s="91">
        <v>0</v>
      </c>
      <c r="BA1211" s="91">
        <v>0</v>
      </c>
      <c r="BB1211" s="194">
        <v>1</v>
      </c>
      <c r="BC1211" s="74">
        <v>190</v>
      </c>
      <c r="BD1211" s="25">
        <v>0.892018779342723</v>
      </c>
      <c r="BE1211" s="74">
        <v>153</v>
      </c>
      <c r="BF1211" s="25">
        <v>0.71830985915492962</v>
      </c>
      <c r="BG1211" s="74">
        <v>17</v>
      </c>
      <c r="BH1211" s="25">
        <v>7.9812206572769953E-2</v>
      </c>
      <c r="BI1211" s="21">
        <v>27.44605633802815</v>
      </c>
      <c r="BJ1211" s="21">
        <v>32.435000000000002</v>
      </c>
      <c r="BK1211" s="21">
        <v>37.070999999999991</v>
      </c>
      <c r="BL1211" s="8"/>
      <c r="BM1211" s="71">
        <v>393</v>
      </c>
      <c r="BN1211" s="143">
        <v>7</v>
      </c>
      <c r="BO1211" s="7">
        <v>2</v>
      </c>
      <c r="BP1211" s="7">
        <v>20</v>
      </c>
      <c r="BQ1211" s="7">
        <v>89</v>
      </c>
      <c r="BR1211" s="7">
        <v>154</v>
      </c>
      <c r="BS1211" s="7">
        <v>89</v>
      </c>
      <c r="BT1211" s="7">
        <v>19</v>
      </c>
      <c r="BU1211" s="7">
        <v>6</v>
      </c>
      <c r="BV1211" s="7">
        <v>2</v>
      </c>
      <c r="BW1211" s="7">
        <v>2</v>
      </c>
      <c r="BX1211" s="7">
        <v>0</v>
      </c>
      <c r="BY1211" s="7">
        <v>0</v>
      </c>
      <c r="BZ1211" s="7">
        <v>0</v>
      </c>
      <c r="CA1211" s="7">
        <v>0</v>
      </c>
      <c r="CB1211" s="7">
        <v>0</v>
      </c>
      <c r="CC1211" s="7">
        <v>0</v>
      </c>
      <c r="CD1211" s="7">
        <v>1</v>
      </c>
      <c r="CE1211" s="7">
        <v>0</v>
      </c>
      <c r="CF1211" s="7">
        <v>0</v>
      </c>
      <c r="CG1211" s="116">
        <v>2</v>
      </c>
      <c r="CH1211" s="74">
        <v>363</v>
      </c>
      <c r="CI1211" s="25">
        <v>0.92366412213740456</v>
      </c>
      <c r="CJ1211" s="74">
        <v>308</v>
      </c>
      <c r="CK1211" s="25">
        <v>0.78371501272264632</v>
      </c>
      <c r="CL1211" s="74">
        <v>32</v>
      </c>
      <c r="CM1211" s="25">
        <v>8.1424936386768454E-2</v>
      </c>
      <c r="CN1211" s="21">
        <v>28.296386768447842</v>
      </c>
      <c r="CO1211" s="21">
        <v>33.305</v>
      </c>
      <c r="CP1211" s="21">
        <v>37.332999999999998</v>
      </c>
      <c r="CQ1211" s="8"/>
    </row>
    <row r="1212" spans="1:95" x14ac:dyDescent="0.35">
      <c r="A1212" s="134">
        <v>5</v>
      </c>
      <c r="B1212" s="184">
        <v>0.95833299999999999</v>
      </c>
      <c r="C1212" s="72">
        <v>145</v>
      </c>
      <c r="D1212" s="195">
        <v>0</v>
      </c>
      <c r="E1212" s="196">
        <v>0</v>
      </c>
      <c r="F1212" s="196">
        <v>1</v>
      </c>
      <c r="G1212" s="196">
        <v>22</v>
      </c>
      <c r="H1212" s="196">
        <v>45</v>
      </c>
      <c r="I1212" s="196">
        <v>41</v>
      </c>
      <c r="J1212" s="196">
        <v>20</v>
      </c>
      <c r="K1212" s="196">
        <v>10</v>
      </c>
      <c r="L1212" s="196">
        <v>2</v>
      </c>
      <c r="M1212" s="196">
        <v>3</v>
      </c>
      <c r="N1212" s="196">
        <v>0</v>
      </c>
      <c r="O1212" s="196">
        <v>0</v>
      </c>
      <c r="P1212" s="196">
        <v>0</v>
      </c>
      <c r="Q1212" s="196">
        <v>0</v>
      </c>
      <c r="R1212" s="196">
        <v>0</v>
      </c>
      <c r="S1212" s="196">
        <v>1</v>
      </c>
      <c r="T1212" s="196">
        <v>0</v>
      </c>
      <c r="U1212" s="196">
        <v>0</v>
      </c>
      <c r="V1212" s="196">
        <v>0</v>
      </c>
      <c r="W1212" s="197">
        <v>0</v>
      </c>
      <c r="X1212" s="210">
        <v>144</v>
      </c>
      <c r="Y1212" s="209">
        <v>0.99310344827586206</v>
      </c>
      <c r="Z1212" s="210">
        <v>126</v>
      </c>
      <c r="AA1212" s="209">
        <v>0.86896551724137927</v>
      </c>
      <c r="AB1212" s="210">
        <v>36</v>
      </c>
      <c r="AC1212" s="209">
        <v>0.24827586206896551</v>
      </c>
      <c r="AD1212" s="92">
        <v>31.384137931034481</v>
      </c>
      <c r="AE1212" s="92">
        <v>37.765999999999998</v>
      </c>
      <c r="AF1212" s="92">
        <v>44.250999999999991</v>
      </c>
      <c r="AG1212" s="8"/>
      <c r="AH1212" s="72">
        <v>144</v>
      </c>
      <c r="AI1212" s="195">
        <v>1</v>
      </c>
      <c r="AJ1212" s="196">
        <v>0</v>
      </c>
      <c r="AK1212" s="196">
        <v>4</v>
      </c>
      <c r="AL1212" s="196">
        <v>35</v>
      </c>
      <c r="AM1212" s="196">
        <v>48</v>
      </c>
      <c r="AN1212" s="196">
        <v>35</v>
      </c>
      <c r="AO1212" s="196">
        <v>15</v>
      </c>
      <c r="AP1212" s="196">
        <v>3</v>
      </c>
      <c r="AQ1212" s="196">
        <v>1</v>
      </c>
      <c r="AR1212" s="196">
        <v>1</v>
      </c>
      <c r="AS1212" s="196">
        <v>0</v>
      </c>
      <c r="AT1212" s="196">
        <v>0</v>
      </c>
      <c r="AU1212" s="196">
        <v>0</v>
      </c>
      <c r="AV1212" s="196">
        <v>1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139</v>
      </c>
      <c r="BD1212" s="209">
        <v>0.96527777777777779</v>
      </c>
      <c r="BE1212" s="210">
        <v>109</v>
      </c>
      <c r="BF1212" s="209">
        <v>0.75694444444444442</v>
      </c>
      <c r="BG1212" s="210">
        <v>21</v>
      </c>
      <c r="BH1212" s="209">
        <v>0.14583333333333334</v>
      </c>
      <c r="BI1212" s="92">
        <v>29.049722222222229</v>
      </c>
      <c r="BJ1212" s="92">
        <v>35.120000000000005</v>
      </c>
      <c r="BK1212" s="92">
        <v>39.96</v>
      </c>
      <c r="BL1212" s="8"/>
      <c r="BM1212" s="72">
        <v>289</v>
      </c>
      <c r="BN1212" s="208">
        <v>1</v>
      </c>
      <c r="BO1212" s="11">
        <v>0</v>
      </c>
      <c r="BP1212" s="11">
        <v>5</v>
      </c>
      <c r="BQ1212" s="11">
        <v>57</v>
      </c>
      <c r="BR1212" s="11">
        <v>93</v>
      </c>
      <c r="BS1212" s="11">
        <v>76</v>
      </c>
      <c r="BT1212" s="11">
        <v>35</v>
      </c>
      <c r="BU1212" s="11">
        <v>13</v>
      </c>
      <c r="BV1212" s="11">
        <v>3</v>
      </c>
      <c r="BW1212" s="11">
        <v>4</v>
      </c>
      <c r="BX1212" s="11">
        <v>0</v>
      </c>
      <c r="BY1212" s="11">
        <v>0</v>
      </c>
      <c r="BZ1212" s="11">
        <v>0</v>
      </c>
      <c r="CA1212" s="11">
        <v>1</v>
      </c>
      <c r="CB1212" s="11">
        <v>0</v>
      </c>
      <c r="CC1212" s="11">
        <v>1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283</v>
      </c>
      <c r="CI1212" s="209">
        <v>0.97923875432525953</v>
      </c>
      <c r="CJ1212" s="210">
        <v>235</v>
      </c>
      <c r="CK1212" s="209">
        <v>0.81314878892733566</v>
      </c>
      <c r="CL1212" s="210">
        <v>57</v>
      </c>
      <c r="CM1212" s="209">
        <v>0.1972318339100346</v>
      </c>
      <c r="CN1212" s="92">
        <v>30.22096885813151</v>
      </c>
      <c r="CO1212" s="92">
        <v>36.409999999999997</v>
      </c>
      <c r="CP1212" s="92">
        <v>41.8</v>
      </c>
      <c r="CQ1212" s="8"/>
    </row>
    <row r="1213" spans="1:95" x14ac:dyDescent="0.35">
      <c r="A1213" s="134"/>
      <c r="B1213" s="273" t="s">
        <v>57</v>
      </c>
      <c r="C1213" s="274">
        <v>5565</v>
      </c>
      <c r="D1213" s="275">
        <v>10</v>
      </c>
      <c r="E1213" s="275">
        <v>19</v>
      </c>
      <c r="F1213" s="275">
        <v>270</v>
      </c>
      <c r="G1213" s="275">
        <v>1604</v>
      </c>
      <c r="H1213" s="275">
        <v>2363</v>
      </c>
      <c r="I1213" s="275">
        <v>1083</v>
      </c>
      <c r="J1213" s="275">
        <v>179</v>
      </c>
      <c r="K1213" s="275">
        <v>26</v>
      </c>
      <c r="L1213" s="275">
        <v>8</v>
      </c>
      <c r="M1213" s="275">
        <v>2</v>
      </c>
      <c r="N1213" s="275">
        <v>0</v>
      </c>
      <c r="O1213" s="275">
        <v>0</v>
      </c>
      <c r="P1213" s="275">
        <v>0</v>
      </c>
      <c r="Q1213" s="275">
        <v>1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5264</v>
      </c>
      <c r="Y1213" s="293">
        <v>0.9459119496855346</v>
      </c>
      <c r="Z1213" s="277">
        <v>4097</v>
      </c>
      <c r="AA1213" s="293">
        <v>0.73620844564240795</v>
      </c>
      <c r="AB1213" s="277">
        <v>216</v>
      </c>
      <c r="AC1213" s="293">
        <v>3.8814016172506738E-2</v>
      </c>
      <c r="AD1213" s="294">
        <v>26.909750224618126</v>
      </c>
      <c r="AE1213" s="294">
        <v>31.33</v>
      </c>
      <c r="AF1213" s="294">
        <v>34.347000000000001</v>
      </c>
      <c r="AG1213" s="12"/>
      <c r="AH1213" s="277">
        <v>4810</v>
      </c>
      <c r="AI1213" s="275">
        <v>41</v>
      </c>
      <c r="AJ1213" s="275">
        <v>123</v>
      </c>
      <c r="AK1213" s="275">
        <v>602</v>
      </c>
      <c r="AL1213" s="275">
        <v>1879</v>
      </c>
      <c r="AM1213" s="275">
        <v>1497</v>
      </c>
      <c r="AN1213" s="275">
        <v>523</v>
      </c>
      <c r="AO1213" s="275">
        <v>112</v>
      </c>
      <c r="AP1213" s="275">
        <v>23</v>
      </c>
      <c r="AQ1213" s="275">
        <v>7</v>
      </c>
      <c r="AR1213" s="275">
        <v>2</v>
      </c>
      <c r="AS1213" s="275">
        <v>0</v>
      </c>
      <c r="AT1213" s="275">
        <v>1</v>
      </c>
      <c r="AU1213" s="275">
        <v>0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4044</v>
      </c>
      <c r="BD1213" s="293">
        <v>0.8407484407484408</v>
      </c>
      <c r="BE1213" s="277">
        <v>2536</v>
      </c>
      <c r="BF1213" s="293">
        <v>0.52723492723492726</v>
      </c>
      <c r="BG1213" s="277">
        <v>143</v>
      </c>
      <c r="BH1213" s="293">
        <v>2.9729729729729731E-2</v>
      </c>
      <c r="BI1213" s="294">
        <v>24.626889812889722</v>
      </c>
      <c r="BJ1213" s="294">
        <v>29.75</v>
      </c>
      <c r="BK1213" s="294">
        <v>33.334499999999998</v>
      </c>
      <c r="BL1213" s="12"/>
      <c r="BM1213" s="277">
        <v>10375</v>
      </c>
      <c r="BN1213" s="275">
        <v>51</v>
      </c>
      <c r="BO1213" s="275">
        <v>142</v>
      </c>
      <c r="BP1213" s="275">
        <v>872</v>
      </c>
      <c r="BQ1213" s="275">
        <v>3483</v>
      </c>
      <c r="BR1213" s="275">
        <v>3860</v>
      </c>
      <c r="BS1213" s="275">
        <v>1606</v>
      </c>
      <c r="BT1213" s="275">
        <v>291</v>
      </c>
      <c r="BU1213" s="275">
        <v>49</v>
      </c>
      <c r="BV1213" s="275">
        <v>15</v>
      </c>
      <c r="BW1213" s="275">
        <v>4</v>
      </c>
      <c r="BX1213" s="275">
        <v>0</v>
      </c>
      <c r="BY1213" s="275">
        <v>1</v>
      </c>
      <c r="BZ1213" s="275">
        <v>0</v>
      </c>
      <c r="CA1213" s="275">
        <v>1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9308</v>
      </c>
      <c r="CI1213" s="257">
        <v>0.89715662650602412</v>
      </c>
      <c r="CJ1213" s="233">
        <v>6633</v>
      </c>
      <c r="CK1213" s="257">
        <v>0.63932530120481923</v>
      </c>
      <c r="CL1213" s="233">
        <v>359</v>
      </c>
      <c r="CM1213" s="257">
        <v>3.4602409638554217E-2</v>
      </c>
      <c r="CN1213" s="258">
        <v>25.851383132530277</v>
      </c>
      <c r="CO1213" s="258">
        <v>30.68</v>
      </c>
      <c r="CP1213" s="258">
        <v>33.99199999999999</v>
      </c>
      <c r="CQ1213" s="8"/>
    </row>
    <row r="1214" spans="1:95" x14ac:dyDescent="0.35">
      <c r="A1214" s="134"/>
      <c r="B1214" s="278" t="s">
        <v>58</v>
      </c>
      <c r="C1214" s="279">
        <v>6643</v>
      </c>
      <c r="D1214" s="280">
        <v>12</v>
      </c>
      <c r="E1214" s="280">
        <v>25</v>
      </c>
      <c r="F1214" s="280">
        <v>311</v>
      </c>
      <c r="G1214" s="280">
        <v>1831</v>
      </c>
      <c r="H1214" s="280">
        <v>2746</v>
      </c>
      <c r="I1214" s="280">
        <v>1387</v>
      </c>
      <c r="J1214" s="280">
        <v>264</v>
      </c>
      <c r="K1214" s="280">
        <v>41</v>
      </c>
      <c r="L1214" s="280">
        <v>16</v>
      </c>
      <c r="M1214" s="280">
        <v>7</v>
      </c>
      <c r="N1214" s="280">
        <v>0</v>
      </c>
      <c r="O1214" s="280">
        <v>2</v>
      </c>
      <c r="P1214" s="280">
        <v>0</v>
      </c>
      <c r="Q1214" s="280">
        <v>1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6293</v>
      </c>
      <c r="Y1214" s="295">
        <v>0.94731296101159113</v>
      </c>
      <c r="Z1214" s="282">
        <v>4970</v>
      </c>
      <c r="AA1214" s="295">
        <v>0.74815595363540566</v>
      </c>
      <c r="AB1214" s="282">
        <v>330</v>
      </c>
      <c r="AC1214" s="295">
        <v>4.9676351046214061E-2</v>
      </c>
      <c r="AD1214" s="296">
        <v>27.190337197049505</v>
      </c>
      <c r="AE1214" s="296">
        <v>31.78</v>
      </c>
      <c r="AF1214" s="296">
        <v>34.99</v>
      </c>
      <c r="AG1214" s="12"/>
      <c r="AH1214" s="282">
        <v>5812</v>
      </c>
      <c r="AI1214" s="280">
        <v>47</v>
      </c>
      <c r="AJ1214" s="280">
        <v>140</v>
      </c>
      <c r="AK1214" s="280">
        <v>687</v>
      </c>
      <c r="AL1214" s="280">
        <v>2205</v>
      </c>
      <c r="AM1214" s="280">
        <v>1871</v>
      </c>
      <c r="AN1214" s="280">
        <v>652</v>
      </c>
      <c r="AO1214" s="280">
        <v>159</v>
      </c>
      <c r="AP1214" s="280">
        <v>31</v>
      </c>
      <c r="AQ1214" s="280">
        <v>11</v>
      </c>
      <c r="AR1214" s="280">
        <v>6</v>
      </c>
      <c r="AS1214" s="280">
        <v>0</v>
      </c>
      <c r="AT1214" s="280">
        <v>2</v>
      </c>
      <c r="AU1214" s="280">
        <v>0</v>
      </c>
      <c r="AV1214" s="280">
        <v>1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4937</v>
      </c>
      <c r="BD1214" s="295">
        <v>0.84944941500344118</v>
      </c>
      <c r="BE1214" s="282">
        <v>3186</v>
      </c>
      <c r="BF1214" s="295">
        <v>0.54817618719889882</v>
      </c>
      <c r="BG1214" s="282">
        <v>208</v>
      </c>
      <c r="BH1214" s="295">
        <v>3.5788024776324846E-2</v>
      </c>
      <c r="BI1214" s="296">
        <v>24.895772539573194</v>
      </c>
      <c r="BJ1214" s="296">
        <v>29.960500000000003</v>
      </c>
      <c r="BK1214" s="296">
        <v>33.993499999999997</v>
      </c>
      <c r="BL1214" s="12"/>
      <c r="BM1214" s="282">
        <v>12455</v>
      </c>
      <c r="BN1214" s="280">
        <v>59</v>
      </c>
      <c r="BO1214" s="280">
        <v>165</v>
      </c>
      <c r="BP1214" s="280">
        <v>998</v>
      </c>
      <c r="BQ1214" s="280">
        <v>4036</v>
      </c>
      <c r="BR1214" s="280">
        <v>4617</v>
      </c>
      <c r="BS1214" s="280">
        <v>2039</v>
      </c>
      <c r="BT1214" s="280">
        <v>423</v>
      </c>
      <c r="BU1214" s="280">
        <v>72</v>
      </c>
      <c r="BV1214" s="280">
        <v>27</v>
      </c>
      <c r="BW1214" s="280">
        <v>13</v>
      </c>
      <c r="BX1214" s="280">
        <v>0</v>
      </c>
      <c r="BY1214" s="280">
        <v>4</v>
      </c>
      <c r="BZ1214" s="280">
        <v>0</v>
      </c>
      <c r="CA1214" s="280">
        <v>2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11230</v>
      </c>
      <c r="CI1214" s="259">
        <v>0.90164592533119226</v>
      </c>
      <c r="CJ1214" s="238">
        <v>8156</v>
      </c>
      <c r="CK1214" s="259">
        <v>0.65483741469289447</v>
      </c>
      <c r="CL1214" s="238">
        <v>538</v>
      </c>
      <c r="CM1214" s="259">
        <v>4.3195503813729427E-2</v>
      </c>
      <c r="CN1214" s="260">
        <v>26.119601766359086</v>
      </c>
      <c r="CO1214" s="260">
        <v>31.07</v>
      </c>
      <c r="CP1214" s="260">
        <v>34.58</v>
      </c>
      <c r="CQ1214" s="8"/>
    </row>
    <row r="1215" spans="1:95" x14ac:dyDescent="0.35">
      <c r="A1215" s="134"/>
      <c r="B1215" s="283" t="s">
        <v>59</v>
      </c>
      <c r="C1215" s="284">
        <v>6968</v>
      </c>
      <c r="D1215" s="285">
        <v>13</v>
      </c>
      <c r="E1215" s="285">
        <v>26</v>
      </c>
      <c r="F1215" s="285">
        <v>317</v>
      </c>
      <c r="G1215" s="285">
        <v>1887</v>
      </c>
      <c r="H1215" s="285">
        <v>2862</v>
      </c>
      <c r="I1215" s="285">
        <v>1481</v>
      </c>
      <c r="J1215" s="285">
        <v>293</v>
      </c>
      <c r="K1215" s="285">
        <v>54</v>
      </c>
      <c r="L1215" s="285">
        <v>19</v>
      </c>
      <c r="M1215" s="285">
        <v>11</v>
      </c>
      <c r="N1215" s="285">
        <v>0</v>
      </c>
      <c r="O1215" s="285">
        <v>2</v>
      </c>
      <c r="P1215" s="285">
        <v>0</v>
      </c>
      <c r="Q1215" s="285">
        <v>1</v>
      </c>
      <c r="R1215" s="285">
        <v>0</v>
      </c>
      <c r="S1215" s="285">
        <v>1</v>
      </c>
      <c r="T1215" s="285">
        <v>0</v>
      </c>
      <c r="U1215" s="285">
        <v>0</v>
      </c>
      <c r="V1215" s="285">
        <v>0</v>
      </c>
      <c r="W1215" s="286">
        <v>1</v>
      </c>
      <c r="X1215" s="287">
        <v>6610</v>
      </c>
      <c r="Y1215" s="297">
        <v>0.94862227324913895</v>
      </c>
      <c r="Z1215" s="287">
        <v>5251</v>
      </c>
      <c r="AA1215" s="297">
        <v>0.75358783008036745</v>
      </c>
      <c r="AB1215" s="287">
        <v>381</v>
      </c>
      <c r="AC1215" s="297">
        <v>5.4678530424799081E-2</v>
      </c>
      <c r="AD1215" s="298">
        <v>27.246061849626269</v>
      </c>
      <c r="AE1215" s="298">
        <v>31.833999999999996</v>
      </c>
      <c r="AF1215" s="298">
        <v>35.03799999999999</v>
      </c>
      <c r="AG1215" s="12"/>
      <c r="AH1215" s="287">
        <v>6169</v>
      </c>
      <c r="AI1215" s="285">
        <v>54</v>
      </c>
      <c r="AJ1215" s="285">
        <v>141</v>
      </c>
      <c r="AK1215" s="285">
        <v>706</v>
      </c>
      <c r="AL1215" s="285">
        <v>2295</v>
      </c>
      <c r="AM1215" s="285">
        <v>2002</v>
      </c>
      <c r="AN1215" s="285">
        <v>723</v>
      </c>
      <c r="AO1215" s="285">
        <v>184</v>
      </c>
      <c r="AP1215" s="285">
        <v>37</v>
      </c>
      <c r="AQ1215" s="285">
        <v>13</v>
      </c>
      <c r="AR1215" s="285">
        <v>8</v>
      </c>
      <c r="AS1215" s="285">
        <v>0</v>
      </c>
      <c r="AT1215" s="285">
        <v>2</v>
      </c>
      <c r="AU1215" s="285">
        <v>0</v>
      </c>
      <c r="AV1215" s="285">
        <v>2</v>
      </c>
      <c r="AW1215" s="285">
        <v>0</v>
      </c>
      <c r="AX1215" s="285">
        <v>0</v>
      </c>
      <c r="AY1215" s="285">
        <v>1</v>
      </c>
      <c r="AZ1215" s="285">
        <v>0</v>
      </c>
      <c r="BA1215" s="285">
        <v>0</v>
      </c>
      <c r="BB1215" s="286">
        <v>1</v>
      </c>
      <c r="BC1215" s="287">
        <v>5266</v>
      </c>
      <c r="BD1215" s="297">
        <v>0.85362295347706274</v>
      </c>
      <c r="BE1215" s="287">
        <v>3448</v>
      </c>
      <c r="BF1215" s="297">
        <v>0.55892365051061765</v>
      </c>
      <c r="BG1215" s="287">
        <v>246</v>
      </c>
      <c r="BH1215" s="297">
        <v>3.9876803371697196E-2</v>
      </c>
      <c r="BI1215" s="298">
        <v>24.985931950207377</v>
      </c>
      <c r="BJ1215" s="298">
        <v>30.05</v>
      </c>
      <c r="BK1215" s="298">
        <v>34.076999999999998</v>
      </c>
      <c r="BL1215" s="12"/>
      <c r="BM1215" s="287">
        <v>13137</v>
      </c>
      <c r="BN1215" s="285">
        <v>67</v>
      </c>
      <c r="BO1215" s="285">
        <v>167</v>
      </c>
      <c r="BP1215" s="285">
        <v>1023</v>
      </c>
      <c r="BQ1215" s="285">
        <v>4182</v>
      </c>
      <c r="BR1215" s="285">
        <v>4864</v>
      </c>
      <c r="BS1215" s="285">
        <v>2204</v>
      </c>
      <c r="BT1215" s="285">
        <v>477</v>
      </c>
      <c r="BU1215" s="285">
        <v>91</v>
      </c>
      <c r="BV1215" s="285">
        <v>32</v>
      </c>
      <c r="BW1215" s="285">
        <v>19</v>
      </c>
      <c r="BX1215" s="285">
        <v>0</v>
      </c>
      <c r="BY1215" s="285">
        <v>4</v>
      </c>
      <c r="BZ1215" s="285">
        <v>0</v>
      </c>
      <c r="CA1215" s="285">
        <v>3</v>
      </c>
      <c r="CB1215" s="285">
        <v>0</v>
      </c>
      <c r="CC1215" s="285">
        <v>1</v>
      </c>
      <c r="CD1215" s="285">
        <v>1</v>
      </c>
      <c r="CE1215" s="285">
        <v>0</v>
      </c>
      <c r="CF1215" s="285">
        <v>0</v>
      </c>
      <c r="CG1215" s="286">
        <v>2</v>
      </c>
      <c r="CH1215" s="243">
        <v>11876</v>
      </c>
      <c r="CI1215" s="261">
        <v>0.90401157037375357</v>
      </c>
      <c r="CJ1215" s="243">
        <v>8699</v>
      </c>
      <c r="CK1215" s="261">
        <v>0.66217553474918167</v>
      </c>
      <c r="CL1215" s="243">
        <v>627</v>
      </c>
      <c r="CM1215" s="261">
        <v>4.7727791733272434E-2</v>
      </c>
      <c r="CN1215" s="262">
        <v>26.186186176837044</v>
      </c>
      <c r="CO1215" s="262">
        <v>31.14</v>
      </c>
      <c r="CP1215" s="262">
        <v>34.655499999999989</v>
      </c>
      <c r="CQ1215" s="8"/>
    </row>
    <row r="1216" spans="1:95" x14ac:dyDescent="0.35">
      <c r="A1216" s="134"/>
      <c r="B1216" s="288" t="s">
        <v>60</v>
      </c>
      <c r="C1216" s="289">
        <v>7131</v>
      </c>
      <c r="D1216" s="290">
        <v>13</v>
      </c>
      <c r="E1216" s="290">
        <v>26</v>
      </c>
      <c r="F1216" s="290">
        <v>320</v>
      </c>
      <c r="G1216" s="290">
        <v>1906</v>
      </c>
      <c r="H1216" s="290">
        <v>2890</v>
      </c>
      <c r="I1216" s="290">
        <v>1530</v>
      </c>
      <c r="J1216" s="290">
        <v>318</v>
      </c>
      <c r="K1216" s="290">
        <v>79</v>
      </c>
      <c r="L1216" s="290">
        <v>22</v>
      </c>
      <c r="M1216" s="290">
        <v>17</v>
      </c>
      <c r="N1216" s="290">
        <v>0</v>
      </c>
      <c r="O1216" s="290">
        <v>3</v>
      </c>
      <c r="P1216" s="290">
        <v>1</v>
      </c>
      <c r="Q1216" s="290">
        <v>2</v>
      </c>
      <c r="R1216" s="290">
        <v>0</v>
      </c>
      <c r="S1216" s="290">
        <v>2</v>
      </c>
      <c r="T1216" s="290">
        <v>1</v>
      </c>
      <c r="U1216" s="290">
        <v>0</v>
      </c>
      <c r="V1216" s="290">
        <v>0</v>
      </c>
      <c r="W1216" s="291">
        <v>1</v>
      </c>
      <c r="X1216" s="292">
        <v>6770</v>
      </c>
      <c r="Y1216" s="299">
        <v>0.9493759641004067</v>
      </c>
      <c r="Z1216" s="292">
        <v>5395</v>
      </c>
      <c r="AA1216" s="299">
        <v>0.75655588276539054</v>
      </c>
      <c r="AB1216" s="292">
        <v>445</v>
      </c>
      <c r="AC1216" s="299">
        <v>6.2403589959332491E-2</v>
      </c>
      <c r="AD1216" s="300">
        <v>27.501817416912083</v>
      </c>
      <c r="AE1216" s="300">
        <v>32.181999999999995</v>
      </c>
      <c r="AF1216" s="300">
        <v>35.74799999999999</v>
      </c>
      <c r="AG1216" s="12"/>
      <c r="AH1216" s="292">
        <v>6301</v>
      </c>
      <c r="AI1216" s="290">
        <v>55</v>
      </c>
      <c r="AJ1216" s="290">
        <v>142</v>
      </c>
      <c r="AK1216" s="290">
        <v>708</v>
      </c>
      <c r="AL1216" s="290">
        <v>2311</v>
      </c>
      <c r="AM1216" s="290">
        <v>2040</v>
      </c>
      <c r="AN1216" s="290">
        <v>759</v>
      </c>
      <c r="AO1216" s="290">
        <v>200</v>
      </c>
      <c r="AP1216" s="290">
        <v>49</v>
      </c>
      <c r="AQ1216" s="290">
        <v>17</v>
      </c>
      <c r="AR1216" s="290">
        <v>8</v>
      </c>
      <c r="AS1216" s="290">
        <v>2</v>
      </c>
      <c r="AT1216" s="290">
        <v>3</v>
      </c>
      <c r="AU1216" s="290">
        <v>0</v>
      </c>
      <c r="AV1216" s="290">
        <v>3</v>
      </c>
      <c r="AW1216" s="290">
        <v>2</v>
      </c>
      <c r="AX1216" s="290">
        <v>0</v>
      </c>
      <c r="AY1216" s="290">
        <v>1</v>
      </c>
      <c r="AZ1216" s="290">
        <v>0</v>
      </c>
      <c r="BA1216" s="290">
        <v>0</v>
      </c>
      <c r="BB1216" s="291">
        <v>1</v>
      </c>
      <c r="BC1216" s="292">
        <v>5394</v>
      </c>
      <c r="BD1216" s="299">
        <v>0.85605459450880816</v>
      </c>
      <c r="BE1216" s="292">
        <v>3565</v>
      </c>
      <c r="BF1216" s="299">
        <v>0.56578320901444212</v>
      </c>
      <c r="BG1216" s="292">
        <v>284</v>
      </c>
      <c r="BH1216" s="299">
        <v>4.5072210760196796E-2</v>
      </c>
      <c r="BI1216" s="300">
        <v>25.242199650848967</v>
      </c>
      <c r="BJ1216" s="300">
        <v>30.36</v>
      </c>
      <c r="BK1216" s="300">
        <v>34.658999999999992</v>
      </c>
      <c r="BL1216" s="12"/>
      <c r="BM1216" s="292">
        <v>13432</v>
      </c>
      <c r="BN1216" s="290">
        <v>68</v>
      </c>
      <c r="BO1216" s="290">
        <v>168</v>
      </c>
      <c r="BP1216" s="290">
        <v>1028</v>
      </c>
      <c r="BQ1216" s="290">
        <v>4217</v>
      </c>
      <c r="BR1216" s="290">
        <v>4930</v>
      </c>
      <c r="BS1216" s="290">
        <v>2289</v>
      </c>
      <c r="BT1216" s="290">
        <v>518</v>
      </c>
      <c r="BU1216" s="290">
        <v>128</v>
      </c>
      <c r="BV1216" s="290">
        <v>39</v>
      </c>
      <c r="BW1216" s="290">
        <v>25</v>
      </c>
      <c r="BX1216" s="290">
        <v>2</v>
      </c>
      <c r="BY1216" s="290">
        <v>6</v>
      </c>
      <c r="BZ1216" s="290">
        <v>1</v>
      </c>
      <c r="CA1216" s="290">
        <v>5</v>
      </c>
      <c r="CB1216" s="290">
        <v>2</v>
      </c>
      <c r="CC1216" s="290">
        <v>2</v>
      </c>
      <c r="CD1216" s="290">
        <v>2</v>
      </c>
      <c r="CE1216" s="290">
        <v>0</v>
      </c>
      <c r="CF1216" s="290">
        <v>0</v>
      </c>
      <c r="CG1216" s="291">
        <v>2</v>
      </c>
      <c r="CH1216" s="248">
        <v>12164</v>
      </c>
      <c r="CI1216" s="263">
        <v>0.90559857057772486</v>
      </c>
      <c r="CJ1216" s="248">
        <v>8960</v>
      </c>
      <c r="CK1216" s="263">
        <v>0.66706372840976769</v>
      </c>
      <c r="CL1216" s="248">
        <v>729</v>
      </c>
      <c r="CM1216" s="263">
        <v>5.4273377010125072E-2</v>
      </c>
      <c r="CN1216" s="264">
        <v>26.441822513400975</v>
      </c>
      <c r="CO1216" s="264">
        <v>31.49</v>
      </c>
      <c r="CP1216" s="264">
        <v>35.26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66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63</v>
      </c>
      <c r="D1219" s="192">
        <v>0</v>
      </c>
      <c r="E1219" s="63">
        <v>1</v>
      </c>
      <c r="F1219" s="63">
        <v>3</v>
      </c>
      <c r="G1219" s="63">
        <v>5</v>
      </c>
      <c r="H1219" s="63">
        <v>9</v>
      </c>
      <c r="I1219" s="63">
        <v>19</v>
      </c>
      <c r="J1219" s="63">
        <v>12</v>
      </c>
      <c r="K1219" s="63">
        <v>4</v>
      </c>
      <c r="L1219" s="63">
        <v>4</v>
      </c>
      <c r="M1219" s="63">
        <v>2</v>
      </c>
      <c r="N1219" s="63">
        <v>4</v>
      </c>
      <c r="O1219" s="63">
        <v>0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59</v>
      </c>
      <c r="Y1219" s="24">
        <v>0.93650793650793651</v>
      </c>
      <c r="Z1219" s="73">
        <v>56</v>
      </c>
      <c r="AA1219" s="24">
        <v>0.88888888888888884</v>
      </c>
      <c r="AB1219" s="73">
        <v>26</v>
      </c>
      <c r="AC1219" s="24">
        <v>0.41269841269841268</v>
      </c>
      <c r="AD1219" s="19">
        <v>35.019047619047626</v>
      </c>
      <c r="AE1219" s="19">
        <v>47.006</v>
      </c>
      <c r="AF1219" s="19">
        <v>55.576000000000001</v>
      </c>
      <c r="AG1219" s="8"/>
      <c r="AH1219" s="70">
        <v>78</v>
      </c>
      <c r="AI1219" s="192">
        <v>0</v>
      </c>
      <c r="AJ1219" s="63">
        <v>1</v>
      </c>
      <c r="AK1219" s="63">
        <v>4</v>
      </c>
      <c r="AL1219" s="63">
        <v>11</v>
      </c>
      <c r="AM1219" s="63">
        <v>26</v>
      </c>
      <c r="AN1219" s="63">
        <v>22</v>
      </c>
      <c r="AO1219" s="63">
        <v>8</v>
      </c>
      <c r="AP1219" s="63">
        <v>4</v>
      </c>
      <c r="AQ1219" s="63">
        <v>1</v>
      </c>
      <c r="AR1219" s="63">
        <v>0</v>
      </c>
      <c r="AS1219" s="63">
        <v>0</v>
      </c>
      <c r="AT1219" s="63">
        <v>1</v>
      </c>
      <c r="AU1219" s="63">
        <v>0</v>
      </c>
      <c r="AV1219" s="63">
        <v>0</v>
      </c>
      <c r="AW1219" s="63">
        <v>0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73</v>
      </c>
      <c r="BD1219" s="24">
        <v>0.9358974358974359</v>
      </c>
      <c r="BE1219" s="73">
        <v>66</v>
      </c>
      <c r="BF1219" s="24">
        <v>0.84615384615384615</v>
      </c>
      <c r="BG1219" s="73">
        <v>14</v>
      </c>
      <c r="BH1219" s="24">
        <v>0.17948717948717949</v>
      </c>
      <c r="BI1219" s="19">
        <v>30.26384615384616</v>
      </c>
      <c r="BJ1219" s="19">
        <v>35.808999999999997</v>
      </c>
      <c r="BK1219" s="19">
        <v>43.694499999999998</v>
      </c>
      <c r="BL1219" s="8"/>
      <c r="BM1219" s="70">
        <v>141</v>
      </c>
      <c r="BN1219" s="207">
        <v>0</v>
      </c>
      <c r="BO1219" s="113">
        <v>2</v>
      </c>
      <c r="BP1219" s="113">
        <v>7</v>
      </c>
      <c r="BQ1219" s="113">
        <v>16</v>
      </c>
      <c r="BR1219" s="113">
        <v>35</v>
      </c>
      <c r="BS1219" s="113">
        <v>41</v>
      </c>
      <c r="BT1219" s="113">
        <v>20</v>
      </c>
      <c r="BU1219" s="113">
        <v>8</v>
      </c>
      <c r="BV1219" s="113">
        <v>5</v>
      </c>
      <c r="BW1219" s="113">
        <v>2</v>
      </c>
      <c r="BX1219" s="113">
        <v>4</v>
      </c>
      <c r="BY1219" s="113">
        <v>1</v>
      </c>
      <c r="BZ1219" s="113">
        <v>0</v>
      </c>
      <c r="CA1219" s="113">
        <v>0</v>
      </c>
      <c r="CB1219" s="113">
        <v>0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132</v>
      </c>
      <c r="CI1219" s="24">
        <v>0.93617021276595747</v>
      </c>
      <c r="CJ1219" s="73">
        <v>122</v>
      </c>
      <c r="CK1219" s="24">
        <v>0.86524822695035464</v>
      </c>
      <c r="CL1219" s="73">
        <v>40</v>
      </c>
      <c r="CM1219" s="24">
        <v>0.28368794326241137</v>
      </c>
      <c r="CN1219" s="19">
        <v>32.38851063829788</v>
      </c>
      <c r="CO1219" s="19">
        <v>39.576000000000001</v>
      </c>
      <c r="CP1219" s="19">
        <v>52.55400000000003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60</v>
      </c>
      <c r="D1220" s="154">
        <v>0</v>
      </c>
      <c r="E1220" s="91">
        <v>0</v>
      </c>
      <c r="F1220" s="91">
        <v>0</v>
      </c>
      <c r="G1220" s="91">
        <v>1</v>
      </c>
      <c r="H1220" s="91">
        <v>17</v>
      </c>
      <c r="I1220" s="91">
        <v>18</v>
      </c>
      <c r="J1220" s="91">
        <v>13</v>
      </c>
      <c r="K1220" s="91">
        <v>8</v>
      </c>
      <c r="L1220" s="91">
        <v>1</v>
      </c>
      <c r="M1220" s="91">
        <v>1</v>
      </c>
      <c r="N1220" s="91">
        <v>1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60</v>
      </c>
      <c r="Y1220" s="25">
        <v>1</v>
      </c>
      <c r="Z1220" s="74">
        <v>59</v>
      </c>
      <c r="AA1220" s="25">
        <v>0.98333333333333328</v>
      </c>
      <c r="AB1220" s="74">
        <v>24</v>
      </c>
      <c r="AC1220" s="25">
        <v>0.4</v>
      </c>
      <c r="AD1220" s="21">
        <v>34.546499999999988</v>
      </c>
      <c r="AE1220" s="21">
        <v>40.241500000000002</v>
      </c>
      <c r="AF1220" s="21">
        <v>47.940499999999979</v>
      </c>
      <c r="AG1220" s="8"/>
      <c r="AH1220" s="71">
        <v>35</v>
      </c>
      <c r="AI1220" s="154">
        <v>0</v>
      </c>
      <c r="AJ1220" s="91">
        <v>0</v>
      </c>
      <c r="AK1220" s="91">
        <v>0</v>
      </c>
      <c r="AL1220" s="91">
        <v>5</v>
      </c>
      <c r="AM1220" s="91">
        <v>8</v>
      </c>
      <c r="AN1220" s="91">
        <v>10</v>
      </c>
      <c r="AO1220" s="91">
        <v>10</v>
      </c>
      <c r="AP1220" s="91">
        <v>1</v>
      </c>
      <c r="AQ1220" s="91">
        <v>1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35</v>
      </c>
      <c r="BD1220" s="25">
        <v>1</v>
      </c>
      <c r="BE1220" s="74">
        <v>31</v>
      </c>
      <c r="BF1220" s="25">
        <v>0.88571428571428568</v>
      </c>
      <c r="BG1220" s="74">
        <v>12</v>
      </c>
      <c r="BH1220" s="25">
        <v>0.34285714285714286</v>
      </c>
      <c r="BI1220" s="21">
        <v>32.50514285714285</v>
      </c>
      <c r="BJ1220" s="21">
        <v>37.985999999999997</v>
      </c>
      <c r="BK1220" s="21">
        <v>42.431999999999974</v>
      </c>
      <c r="BL1220" s="8"/>
      <c r="BM1220" s="71">
        <v>95</v>
      </c>
      <c r="BN1220" s="143">
        <v>0</v>
      </c>
      <c r="BO1220" s="7">
        <v>0</v>
      </c>
      <c r="BP1220" s="7">
        <v>0</v>
      </c>
      <c r="BQ1220" s="7">
        <v>6</v>
      </c>
      <c r="BR1220" s="7">
        <v>25</v>
      </c>
      <c r="BS1220" s="7">
        <v>28</v>
      </c>
      <c r="BT1220" s="7">
        <v>23</v>
      </c>
      <c r="BU1220" s="7">
        <v>9</v>
      </c>
      <c r="BV1220" s="7">
        <v>2</v>
      </c>
      <c r="BW1220" s="7">
        <v>1</v>
      </c>
      <c r="BX1220" s="7">
        <v>1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95</v>
      </c>
      <c r="CI1220" s="25">
        <v>1</v>
      </c>
      <c r="CJ1220" s="74">
        <v>90</v>
      </c>
      <c r="CK1220" s="25">
        <v>0.94736842105263153</v>
      </c>
      <c r="CL1220" s="74">
        <v>36</v>
      </c>
      <c r="CM1220" s="25">
        <v>0.37894736842105264</v>
      </c>
      <c r="CN1220" s="21">
        <v>33.794421052631584</v>
      </c>
      <c r="CO1220" s="21">
        <v>39.723999999999997</v>
      </c>
      <c r="CP1220" s="21">
        <v>44.647999999999954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39</v>
      </c>
      <c r="D1221" s="154">
        <v>0</v>
      </c>
      <c r="E1221" s="91">
        <v>0</v>
      </c>
      <c r="F1221" s="91">
        <v>0</v>
      </c>
      <c r="G1221" s="91">
        <v>4</v>
      </c>
      <c r="H1221" s="91">
        <v>10</v>
      </c>
      <c r="I1221" s="91">
        <v>17</v>
      </c>
      <c r="J1221" s="91">
        <v>4</v>
      </c>
      <c r="K1221" s="91">
        <v>3</v>
      </c>
      <c r="L1221" s="91">
        <v>1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39</v>
      </c>
      <c r="Y1221" s="25">
        <v>1</v>
      </c>
      <c r="Z1221" s="74">
        <v>37</v>
      </c>
      <c r="AA1221" s="25">
        <v>0.94871794871794868</v>
      </c>
      <c r="AB1221" s="74">
        <v>8</v>
      </c>
      <c r="AC1221" s="25">
        <v>0.20512820512820512</v>
      </c>
      <c r="AD1221" s="21">
        <v>31.781538461538457</v>
      </c>
      <c r="AE1221" s="21">
        <v>37.56</v>
      </c>
      <c r="AF1221" s="21">
        <v>44.42</v>
      </c>
      <c r="AG1221" s="8"/>
      <c r="AH1221" s="71">
        <v>33</v>
      </c>
      <c r="AI1221" s="154">
        <v>0</v>
      </c>
      <c r="AJ1221" s="91">
        <v>0</v>
      </c>
      <c r="AK1221" s="91">
        <v>1</v>
      </c>
      <c r="AL1221" s="91">
        <v>1</v>
      </c>
      <c r="AM1221" s="91">
        <v>6</v>
      </c>
      <c r="AN1221" s="91">
        <v>10</v>
      </c>
      <c r="AO1221" s="91">
        <v>7</v>
      </c>
      <c r="AP1221" s="91">
        <v>2</v>
      </c>
      <c r="AQ1221" s="91">
        <v>3</v>
      </c>
      <c r="AR1221" s="91">
        <v>1</v>
      </c>
      <c r="AS1221" s="91">
        <v>0</v>
      </c>
      <c r="AT1221" s="91">
        <v>0</v>
      </c>
      <c r="AU1221" s="91">
        <v>1</v>
      </c>
      <c r="AV1221" s="91">
        <v>0</v>
      </c>
      <c r="AW1221" s="91">
        <v>0</v>
      </c>
      <c r="AX1221" s="91">
        <v>0</v>
      </c>
      <c r="AY1221" s="91">
        <v>1</v>
      </c>
      <c r="AZ1221" s="91">
        <v>0</v>
      </c>
      <c r="BA1221" s="91">
        <v>0</v>
      </c>
      <c r="BB1221" s="194">
        <v>0</v>
      </c>
      <c r="BC1221" s="74">
        <v>32</v>
      </c>
      <c r="BD1221" s="25">
        <v>0.96969696969696972</v>
      </c>
      <c r="BE1221" s="74">
        <v>31</v>
      </c>
      <c r="BF1221" s="25">
        <v>0.93939393939393945</v>
      </c>
      <c r="BG1221" s="74">
        <v>15</v>
      </c>
      <c r="BH1221" s="25">
        <v>0.45454545454545453</v>
      </c>
      <c r="BI1221" s="21">
        <v>37.374242424242425</v>
      </c>
      <c r="BJ1221" s="21">
        <v>46.301000000000002</v>
      </c>
      <c r="BK1221" s="21">
        <v>73.539999999999949</v>
      </c>
      <c r="BL1221" s="8"/>
      <c r="BM1221" s="71">
        <v>72</v>
      </c>
      <c r="BN1221" s="143">
        <v>0</v>
      </c>
      <c r="BO1221" s="7">
        <v>0</v>
      </c>
      <c r="BP1221" s="7">
        <v>1</v>
      </c>
      <c r="BQ1221" s="7">
        <v>5</v>
      </c>
      <c r="BR1221" s="7">
        <v>16</v>
      </c>
      <c r="BS1221" s="7">
        <v>27</v>
      </c>
      <c r="BT1221" s="7">
        <v>11</v>
      </c>
      <c r="BU1221" s="7">
        <v>5</v>
      </c>
      <c r="BV1221" s="7">
        <v>4</v>
      </c>
      <c r="BW1221" s="7">
        <v>1</v>
      </c>
      <c r="BX1221" s="7">
        <v>0</v>
      </c>
      <c r="BY1221" s="7">
        <v>0</v>
      </c>
      <c r="BZ1221" s="7">
        <v>1</v>
      </c>
      <c r="CA1221" s="7">
        <v>0</v>
      </c>
      <c r="CB1221" s="7">
        <v>0</v>
      </c>
      <c r="CC1221" s="7">
        <v>0</v>
      </c>
      <c r="CD1221" s="7">
        <v>1</v>
      </c>
      <c r="CE1221" s="7">
        <v>0</v>
      </c>
      <c r="CF1221" s="7">
        <v>0</v>
      </c>
      <c r="CG1221" s="116">
        <v>0</v>
      </c>
      <c r="CH1221" s="74">
        <v>71</v>
      </c>
      <c r="CI1221" s="25">
        <v>0.98611111111111116</v>
      </c>
      <c r="CJ1221" s="74">
        <v>68</v>
      </c>
      <c r="CK1221" s="25">
        <v>0.94444444444444442</v>
      </c>
      <c r="CL1221" s="74">
        <v>23</v>
      </c>
      <c r="CM1221" s="25">
        <v>0.31944444444444442</v>
      </c>
      <c r="CN1221" s="21">
        <v>34.344861111111108</v>
      </c>
      <c r="CO1221" s="21">
        <v>42.04</v>
      </c>
      <c r="CP1221" s="21">
        <v>49.660499999999985</v>
      </c>
      <c r="CQ1221" s="8"/>
    </row>
    <row r="1222" spans="1:95" x14ac:dyDescent="0.35">
      <c r="A1222" s="134">
        <v>6</v>
      </c>
      <c r="B1222" s="184">
        <v>0.125</v>
      </c>
      <c r="C1222" s="71">
        <v>17</v>
      </c>
      <c r="D1222" s="154">
        <v>0</v>
      </c>
      <c r="E1222" s="91">
        <v>0</v>
      </c>
      <c r="F1222" s="91">
        <v>0</v>
      </c>
      <c r="G1222" s="91">
        <v>2</v>
      </c>
      <c r="H1222" s="91">
        <v>5</v>
      </c>
      <c r="I1222" s="91">
        <v>2</v>
      </c>
      <c r="J1222" s="91">
        <v>6</v>
      </c>
      <c r="K1222" s="91">
        <v>0</v>
      </c>
      <c r="L1222" s="91">
        <v>2</v>
      </c>
      <c r="M1222" s="91">
        <v>0</v>
      </c>
      <c r="N1222" s="91">
        <v>0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17</v>
      </c>
      <c r="Y1222" s="25">
        <v>1</v>
      </c>
      <c r="Z1222" s="74">
        <v>15</v>
      </c>
      <c r="AA1222" s="25">
        <v>0.88235294117647056</v>
      </c>
      <c r="AB1222" s="74">
        <v>8</v>
      </c>
      <c r="AC1222" s="25">
        <v>0.47058823529411764</v>
      </c>
      <c r="AD1222" s="21">
        <v>33.653529411764701</v>
      </c>
      <c r="AE1222" s="21">
        <v>40.063999999999993</v>
      </c>
      <c r="AF1222" s="21" t="s">
        <v>126</v>
      </c>
      <c r="AG1222" s="8"/>
      <c r="AH1222" s="71">
        <v>24</v>
      </c>
      <c r="AI1222" s="154">
        <v>0</v>
      </c>
      <c r="AJ1222" s="91">
        <v>0</v>
      </c>
      <c r="AK1222" s="91">
        <v>0</v>
      </c>
      <c r="AL1222" s="91">
        <v>1</v>
      </c>
      <c r="AM1222" s="91">
        <v>5</v>
      </c>
      <c r="AN1222" s="91">
        <v>7</v>
      </c>
      <c r="AO1222" s="91">
        <v>6</v>
      </c>
      <c r="AP1222" s="91">
        <v>1</v>
      </c>
      <c r="AQ1222" s="91">
        <v>2</v>
      </c>
      <c r="AR1222" s="91">
        <v>1</v>
      </c>
      <c r="AS1222" s="91">
        <v>1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24</v>
      </c>
      <c r="BD1222" s="25">
        <v>1</v>
      </c>
      <c r="BE1222" s="74">
        <v>23</v>
      </c>
      <c r="BF1222" s="25">
        <v>0.95833333333333337</v>
      </c>
      <c r="BG1222" s="74">
        <v>11</v>
      </c>
      <c r="BH1222" s="25">
        <v>0.45833333333333331</v>
      </c>
      <c r="BI1222" s="21">
        <v>36.129999999999995</v>
      </c>
      <c r="BJ1222" s="21">
        <v>47.42</v>
      </c>
      <c r="BK1222" s="21">
        <v>54.912500000000001</v>
      </c>
      <c r="BL1222" s="8"/>
      <c r="BM1222" s="71">
        <v>41</v>
      </c>
      <c r="BN1222" s="143">
        <v>0</v>
      </c>
      <c r="BO1222" s="7">
        <v>0</v>
      </c>
      <c r="BP1222" s="7">
        <v>0</v>
      </c>
      <c r="BQ1222" s="7">
        <v>3</v>
      </c>
      <c r="BR1222" s="7">
        <v>10</v>
      </c>
      <c r="BS1222" s="7">
        <v>9</v>
      </c>
      <c r="BT1222" s="7">
        <v>12</v>
      </c>
      <c r="BU1222" s="7">
        <v>1</v>
      </c>
      <c r="BV1222" s="7">
        <v>4</v>
      </c>
      <c r="BW1222" s="7">
        <v>1</v>
      </c>
      <c r="BX1222" s="7">
        <v>1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41</v>
      </c>
      <c r="CI1222" s="25">
        <v>1</v>
      </c>
      <c r="CJ1222" s="74">
        <v>38</v>
      </c>
      <c r="CK1222" s="25">
        <v>0.92682926829268297</v>
      </c>
      <c r="CL1222" s="74">
        <v>19</v>
      </c>
      <c r="CM1222" s="25">
        <v>0.46341463414634149</v>
      </c>
      <c r="CN1222" s="21">
        <v>35.103170731707323</v>
      </c>
      <c r="CO1222" s="21">
        <v>44.907999999999994</v>
      </c>
      <c r="CP1222" s="21">
        <v>50.207000000000001</v>
      </c>
      <c r="CQ1222" s="8"/>
    </row>
    <row r="1223" spans="1:95" x14ac:dyDescent="0.35">
      <c r="A1223" s="134">
        <v>6</v>
      </c>
      <c r="B1223" s="184">
        <v>0.16666700000000001</v>
      </c>
      <c r="C1223" s="71">
        <v>19</v>
      </c>
      <c r="D1223" s="154">
        <v>0</v>
      </c>
      <c r="E1223" s="91">
        <v>0</v>
      </c>
      <c r="F1223" s="91">
        <v>1</v>
      </c>
      <c r="G1223" s="91">
        <v>2</v>
      </c>
      <c r="H1223" s="91">
        <v>3</v>
      </c>
      <c r="I1223" s="91">
        <v>5</v>
      </c>
      <c r="J1223" s="91">
        <v>3</v>
      </c>
      <c r="K1223" s="91">
        <v>2</v>
      </c>
      <c r="L1223" s="91">
        <v>1</v>
      </c>
      <c r="M1223" s="91">
        <v>0</v>
      </c>
      <c r="N1223" s="91">
        <v>1</v>
      </c>
      <c r="O1223" s="91">
        <v>0</v>
      </c>
      <c r="P1223" s="91">
        <v>1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18</v>
      </c>
      <c r="Y1223" s="25">
        <v>0.94736842105263153</v>
      </c>
      <c r="Z1223" s="74">
        <v>17</v>
      </c>
      <c r="AA1223" s="25">
        <v>0.89473684210526316</v>
      </c>
      <c r="AB1223" s="74">
        <v>8</v>
      </c>
      <c r="AC1223" s="25">
        <v>0.42105263157894735</v>
      </c>
      <c r="AD1223" s="21">
        <v>35.404210526315794</v>
      </c>
      <c r="AE1223" s="21">
        <v>48.73</v>
      </c>
      <c r="AF1223" s="21">
        <v>66.349999999999994</v>
      </c>
      <c r="AG1223" s="8"/>
      <c r="AH1223" s="71">
        <v>16</v>
      </c>
      <c r="AI1223" s="154">
        <v>0</v>
      </c>
      <c r="AJ1223" s="91">
        <v>0</v>
      </c>
      <c r="AK1223" s="91">
        <v>1</v>
      </c>
      <c r="AL1223" s="91">
        <v>1</v>
      </c>
      <c r="AM1223" s="91">
        <v>6</v>
      </c>
      <c r="AN1223" s="91">
        <v>5</v>
      </c>
      <c r="AO1223" s="91">
        <v>2</v>
      </c>
      <c r="AP1223" s="91">
        <v>0</v>
      </c>
      <c r="AQ1223" s="91">
        <v>1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15</v>
      </c>
      <c r="BD1223" s="25">
        <v>0.9375</v>
      </c>
      <c r="BE1223" s="74">
        <v>14</v>
      </c>
      <c r="BF1223" s="25">
        <v>0.875</v>
      </c>
      <c r="BG1223" s="74">
        <v>3</v>
      </c>
      <c r="BH1223" s="25">
        <v>0.1875</v>
      </c>
      <c r="BI1223" s="21">
        <v>30.630000000000003</v>
      </c>
      <c r="BJ1223" s="21">
        <v>38.561</v>
      </c>
      <c r="BK1223" s="21" t="s">
        <v>126</v>
      </c>
      <c r="BL1223" s="8"/>
      <c r="BM1223" s="71">
        <v>35</v>
      </c>
      <c r="BN1223" s="143">
        <v>0</v>
      </c>
      <c r="BO1223" s="7">
        <v>0</v>
      </c>
      <c r="BP1223" s="7">
        <v>2</v>
      </c>
      <c r="BQ1223" s="7">
        <v>3</v>
      </c>
      <c r="BR1223" s="7">
        <v>9</v>
      </c>
      <c r="BS1223" s="7">
        <v>10</v>
      </c>
      <c r="BT1223" s="7">
        <v>5</v>
      </c>
      <c r="BU1223" s="7">
        <v>2</v>
      </c>
      <c r="BV1223" s="7">
        <v>2</v>
      </c>
      <c r="BW1223" s="7">
        <v>0</v>
      </c>
      <c r="BX1223" s="7">
        <v>1</v>
      </c>
      <c r="BY1223" s="7">
        <v>0</v>
      </c>
      <c r="BZ1223" s="7">
        <v>1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33</v>
      </c>
      <c r="CI1223" s="25">
        <v>0.94285714285714284</v>
      </c>
      <c r="CJ1223" s="74">
        <v>31</v>
      </c>
      <c r="CK1223" s="25">
        <v>0.88571428571428568</v>
      </c>
      <c r="CL1223" s="74">
        <v>11</v>
      </c>
      <c r="CM1223" s="25">
        <v>0.31428571428571428</v>
      </c>
      <c r="CN1223" s="21">
        <v>33.221714285714292</v>
      </c>
      <c r="CO1223" s="21">
        <v>41.937999999999995</v>
      </c>
      <c r="CP1223" s="21">
        <v>59.24599999999996</v>
      </c>
      <c r="CQ1223" s="8"/>
    </row>
    <row r="1224" spans="1:95" x14ac:dyDescent="0.35">
      <c r="A1224" s="134">
        <v>6</v>
      </c>
      <c r="B1224" s="184">
        <v>0.20833299999999999</v>
      </c>
      <c r="C1224" s="71">
        <v>18</v>
      </c>
      <c r="D1224" s="154">
        <v>0</v>
      </c>
      <c r="E1224" s="91">
        <v>0</v>
      </c>
      <c r="F1224" s="91">
        <v>0</v>
      </c>
      <c r="G1224" s="91">
        <v>4</v>
      </c>
      <c r="H1224" s="91">
        <v>3</v>
      </c>
      <c r="I1224" s="91">
        <v>3</v>
      </c>
      <c r="J1224" s="91">
        <v>4</v>
      </c>
      <c r="K1224" s="91">
        <v>2</v>
      </c>
      <c r="L1224" s="91">
        <v>0</v>
      </c>
      <c r="M1224" s="91">
        <v>1</v>
      </c>
      <c r="N1224" s="91">
        <v>1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18</v>
      </c>
      <c r="Y1224" s="25">
        <v>1</v>
      </c>
      <c r="Z1224" s="74">
        <v>16</v>
      </c>
      <c r="AA1224" s="25">
        <v>0.88888888888888884</v>
      </c>
      <c r="AB1224" s="74">
        <v>8</v>
      </c>
      <c r="AC1224" s="25">
        <v>0.44444444444444442</v>
      </c>
      <c r="AD1224" s="21">
        <v>34.192777777777771</v>
      </c>
      <c r="AE1224" s="21">
        <v>46.012999999999984</v>
      </c>
      <c r="AF1224" s="21" t="s">
        <v>126</v>
      </c>
      <c r="AG1224" s="8"/>
      <c r="AH1224" s="71">
        <v>14</v>
      </c>
      <c r="AI1224" s="154">
        <v>0</v>
      </c>
      <c r="AJ1224" s="91">
        <v>0</v>
      </c>
      <c r="AK1224" s="91">
        <v>1</v>
      </c>
      <c r="AL1224" s="91">
        <v>2</v>
      </c>
      <c r="AM1224" s="91">
        <v>1</v>
      </c>
      <c r="AN1224" s="91">
        <v>3</v>
      </c>
      <c r="AO1224" s="91">
        <v>4</v>
      </c>
      <c r="AP1224" s="91">
        <v>3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13</v>
      </c>
      <c r="BD1224" s="25">
        <v>0.9285714285714286</v>
      </c>
      <c r="BE1224" s="74">
        <v>11</v>
      </c>
      <c r="BF1224" s="25">
        <v>0.7857142857142857</v>
      </c>
      <c r="BG1224" s="74">
        <v>7</v>
      </c>
      <c r="BH1224" s="25">
        <v>0.5</v>
      </c>
      <c r="BI1224" s="21">
        <v>33.057142857142857</v>
      </c>
      <c r="BJ1224" s="21">
        <v>42.032499999999999</v>
      </c>
      <c r="BK1224" s="21" t="s">
        <v>126</v>
      </c>
      <c r="BL1224" s="8"/>
      <c r="BM1224" s="71">
        <v>32</v>
      </c>
      <c r="BN1224" s="143">
        <v>0</v>
      </c>
      <c r="BO1224" s="7">
        <v>0</v>
      </c>
      <c r="BP1224" s="7">
        <v>1</v>
      </c>
      <c r="BQ1224" s="7">
        <v>6</v>
      </c>
      <c r="BR1224" s="7">
        <v>4</v>
      </c>
      <c r="BS1224" s="7">
        <v>6</v>
      </c>
      <c r="BT1224" s="7">
        <v>8</v>
      </c>
      <c r="BU1224" s="7">
        <v>5</v>
      </c>
      <c r="BV1224" s="7">
        <v>0</v>
      </c>
      <c r="BW1224" s="7">
        <v>1</v>
      </c>
      <c r="BX1224" s="7">
        <v>1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31</v>
      </c>
      <c r="CI1224" s="25">
        <v>0.96875</v>
      </c>
      <c r="CJ1224" s="74">
        <v>27</v>
      </c>
      <c r="CK1224" s="25">
        <v>0.84375</v>
      </c>
      <c r="CL1224" s="74">
        <v>15</v>
      </c>
      <c r="CM1224" s="25">
        <v>0.46875</v>
      </c>
      <c r="CN1224" s="21">
        <v>33.695937500000014</v>
      </c>
      <c r="CO1224" s="21">
        <v>42.897000000000006</v>
      </c>
      <c r="CP1224" s="21">
        <v>55.188499999999991</v>
      </c>
      <c r="CQ1224" s="8"/>
    </row>
    <row r="1225" spans="1:95" x14ac:dyDescent="0.35">
      <c r="A1225" s="134">
        <v>6</v>
      </c>
      <c r="B1225" s="184">
        <v>0.25</v>
      </c>
      <c r="C1225" s="71">
        <v>75</v>
      </c>
      <c r="D1225" s="154">
        <v>0</v>
      </c>
      <c r="E1225" s="91">
        <v>0</v>
      </c>
      <c r="F1225" s="91">
        <v>1</v>
      </c>
      <c r="G1225" s="91">
        <v>9</v>
      </c>
      <c r="H1225" s="91">
        <v>21</v>
      </c>
      <c r="I1225" s="91">
        <v>21</v>
      </c>
      <c r="J1225" s="91">
        <v>17</v>
      </c>
      <c r="K1225" s="91">
        <v>5</v>
      </c>
      <c r="L1225" s="91">
        <v>0</v>
      </c>
      <c r="M1225" s="91">
        <v>1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74</v>
      </c>
      <c r="Y1225" s="25">
        <v>0.98666666666666669</v>
      </c>
      <c r="Z1225" s="74">
        <v>66</v>
      </c>
      <c r="AA1225" s="25">
        <v>0.88</v>
      </c>
      <c r="AB1225" s="74">
        <v>23</v>
      </c>
      <c r="AC1225" s="25">
        <v>0.30666666666666664</v>
      </c>
      <c r="AD1225" s="21">
        <v>31.508666666666645</v>
      </c>
      <c r="AE1225" s="21">
        <v>38.072000000000003</v>
      </c>
      <c r="AF1225" s="21">
        <v>42.277999999999999</v>
      </c>
      <c r="AG1225" s="8"/>
      <c r="AH1225" s="71">
        <v>29</v>
      </c>
      <c r="AI1225" s="154">
        <v>0</v>
      </c>
      <c r="AJ1225" s="91">
        <v>0</v>
      </c>
      <c r="AK1225" s="91">
        <v>3</v>
      </c>
      <c r="AL1225" s="91">
        <v>5</v>
      </c>
      <c r="AM1225" s="91">
        <v>4</v>
      </c>
      <c r="AN1225" s="91">
        <v>8</v>
      </c>
      <c r="AO1225" s="91">
        <v>4</v>
      </c>
      <c r="AP1225" s="91">
        <v>4</v>
      </c>
      <c r="AQ1225" s="91">
        <v>0</v>
      </c>
      <c r="AR1225" s="91">
        <v>1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26</v>
      </c>
      <c r="BD1225" s="25">
        <v>0.89655172413793105</v>
      </c>
      <c r="BE1225" s="74">
        <v>22</v>
      </c>
      <c r="BF1225" s="25">
        <v>0.75862068965517238</v>
      </c>
      <c r="BG1225" s="74">
        <v>9</v>
      </c>
      <c r="BH1225" s="25">
        <v>0.31034482758620691</v>
      </c>
      <c r="BI1225" s="21">
        <v>31.118965517241385</v>
      </c>
      <c r="BJ1225" s="21">
        <v>40.94</v>
      </c>
      <c r="BK1225" s="21">
        <v>48</v>
      </c>
      <c r="BL1225" s="8"/>
      <c r="BM1225" s="71">
        <v>104</v>
      </c>
      <c r="BN1225" s="143">
        <v>0</v>
      </c>
      <c r="BO1225" s="7">
        <v>0</v>
      </c>
      <c r="BP1225" s="7">
        <v>4</v>
      </c>
      <c r="BQ1225" s="7">
        <v>14</v>
      </c>
      <c r="BR1225" s="7">
        <v>25</v>
      </c>
      <c r="BS1225" s="7">
        <v>29</v>
      </c>
      <c r="BT1225" s="7">
        <v>21</v>
      </c>
      <c r="BU1225" s="7">
        <v>9</v>
      </c>
      <c r="BV1225" s="7">
        <v>0</v>
      </c>
      <c r="BW1225" s="7">
        <v>2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100</v>
      </c>
      <c r="CI1225" s="25">
        <v>0.96153846153846156</v>
      </c>
      <c r="CJ1225" s="74">
        <v>88</v>
      </c>
      <c r="CK1225" s="25">
        <v>0.84615384615384615</v>
      </c>
      <c r="CL1225" s="74">
        <v>32</v>
      </c>
      <c r="CM1225" s="25">
        <v>0.30769230769230771</v>
      </c>
      <c r="CN1225" s="21">
        <v>31.399999999999995</v>
      </c>
      <c r="CO1225" s="21">
        <v>38.185000000000002</v>
      </c>
      <c r="CP1225" s="21">
        <v>42.07</v>
      </c>
      <c r="CQ1225" s="8"/>
    </row>
    <row r="1226" spans="1:95" x14ac:dyDescent="0.35">
      <c r="A1226" s="134">
        <v>6</v>
      </c>
      <c r="B1226" s="184">
        <v>0.29166700000000001</v>
      </c>
      <c r="C1226" s="71">
        <v>110</v>
      </c>
      <c r="D1226" s="154">
        <v>0</v>
      </c>
      <c r="E1226" s="91">
        <v>0</v>
      </c>
      <c r="F1226" s="91">
        <v>5</v>
      </c>
      <c r="G1226" s="91">
        <v>16</v>
      </c>
      <c r="H1226" s="91">
        <v>31</v>
      </c>
      <c r="I1226" s="91">
        <v>39</v>
      </c>
      <c r="J1226" s="91">
        <v>12</v>
      </c>
      <c r="K1226" s="91">
        <v>6</v>
      </c>
      <c r="L1226" s="91">
        <v>1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105</v>
      </c>
      <c r="Y1226" s="25">
        <v>0.95454545454545459</v>
      </c>
      <c r="Z1226" s="74">
        <v>97</v>
      </c>
      <c r="AA1226" s="25">
        <v>0.88181818181818183</v>
      </c>
      <c r="AB1226" s="74">
        <v>19</v>
      </c>
      <c r="AC1226" s="25">
        <v>0.17272727272727273</v>
      </c>
      <c r="AD1226" s="21">
        <v>30.307090909090913</v>
      </c>
      <c r="AE1226" s="21">
        <v>35.458500000000001</v>
      </c>
      <c r="AF1226" s="21">
        <v>40.754499999999993</v>
      </c>
      <c r="AG1226" s="8"/>
      <c r="AH1226" s="71">
        <v>82</v>
      </c>
      <c r="AI1226" s="154">
        <v>0</v>
      </c>
      <c r="AJ1226" s="91">
        <v>0</v>
      </c>
      <c r="AK1226" s="91">
        <v>5</v>
      </c>
      <c r="AL1226" s="91">
        <v>22</v>
      </c>
      <c r="AM1226" s="91">
        <v>31</v>
      </c>
      <c r="AN1226" s="91">
        <v>13</v>
      </c>
      <c r="AO1226" s="91">
        <v>8</v>
      </c>
      <c r="AP1226" s="91">
        <v>2</v>
      </c>
      <c r="AQ1226" s="91">
        <v>0</v>
      </c>
      <c r="AR1226" s="91">
        <v>0</v>
      </c>
      <c r="AS1226" s="91">
        <v>1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77</v>
      </c>
      <c r="BD1226" s="25">
        <v>0.93902439024390238</v>
      </c>
      <c r="BE1226" s="74">
        <v>59</v>
      </c>
      <c r="BF1226" s="25">
        <v>0.71951219512195119</v>
      </c>
      <c r="BG1226" s="74">
        <v>11</v>
      </c>
      <c r="BH1226" s="25">
        <v>0.13414634146341464</v>
      </c>
      <c r="BI1226" s="21">
        <v>28.139756097560966</v>
      </c>
      <c r="BJ1226" s="21">
        <v>34.087499999999999</v>
      </c>
      <c r="BK1226" s="21">
        <v>39.677</v>
      </c>
      <c r="BL1226" s="8"/>
      <c r="BM1226" s="71">
        <v>192</v>
      </c>
      <c r="BN1226" s="143">
        <v>0</v>
      </c>
      <c r="BO1226" s="7">
        <v>0</v>
      </c>
      <c r="BP1226" s="7">
        <v>10</v>
      </c>
      <c r="BQ1226" s="7">
        <v>38</v>
      </c>
      <c r="BR1226" s="7">
        <v>62</v>
      </c>
      <c r="BS1226" s="7">
        <v>52</v>
      </c>
      <c r="BT1226" s="7">
        <v>20</v>
      </c>
      <c r="BU1226" s="7">
        <v>8</v>
      </c>
      <c r="BV1226" s="7">
        <v>1</v>
      </c>
      <c r="BW1226" s="7">
        <v>0</v>
      </c>
      <c r="BX1226" s="7">
        <v>1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182</v>
      </c>
      <c r="CI1226" s="25">
        <v>0.94791666666666663</v>
      </c>
      <c r="CJ1226" s="74">
        <v>156</v>
      </c>
      <c r="CK1226" s="25">
        <v>0.8125</v>
      </c>
      <c r="CL1226" s="74">
        <v>30</v>
      </c>
      <c r="CM1226" s="25">
        <v>0.15625</v>
      </c>
      <c r="CN1226" s="21">
        <v>29.381458333333345</v>
      </c>
      <c r="CO1226" s="21">
        <v>35.24</v>
      </c>
      <c r="CP1226" s="21">
        <v>40.273000000000003</v>
      </c>
      <c r="CQ1226" s="8"/>
    </row>
    <row r="1227" spans="1:95" x14ac:dyDescent="0.35">
      <c r="A1227" s="134">
        <v>6</v>
      </c>
      <c r="B1227" s="184">
        <v>0.33333299999999999</v>
      </c>
      <c r="C1227" s="71">
        <v>246</v>
      </c>
      <c r="D1227" s="154">
        <v>1</v>
      </c>
      <c r="E1227" s="91">
        <v>1</v>
      </c>
      <c r="F1227" s="91">
        <v>5</v>
      </c>
      <c r="G1227" s="91">
        <v>48</v>
      </c>
      <c r="H1227" s="91">
        <v>95</v>
      </c>
      <c r="I1227" s="91">
        <v>70</v>
      </c>
      <c r="J1227" s="91">
        <v>20</v>
      </c>
      <c r="K1227" s="91">
        <v>3</v>
      </c>
      <c r="L1227" s="91">
        <v>3</v>
      </c>
      <c r="M1227" s="91">
        <v>0</v>
      </c>
      <c r="N1227" s="91">
        <v>0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238</v>
      </c>
      <c r="Y1227" s="25">
        <v>0.96747967479674801</v>
      </c>
      <c r="Z1227" s="74">
        <v>210</v>
      </c>
      <c r="AA1227" s="25">
        <v>0.85365853658536583</v>
      </c>
      <c r="AB1227" s="74">
        <v>26</v>
      </c>
      <c r="AC1227" s="25">
        <v>0.10569105691056911</v>
      </c>
      <c r="AD1227" s="21">
        <v>28.852886178861798</v>
      </c>
      <c r="AE1227" s="21">
        <v>33.994999999999997</v>
      </c>
      <c r="AF1227" s="21">
        <v>36.826999999999991</v>
      </c>
      <c r="AG1227" s="8"/>
      <c r="AH1227" s="71">
        <v>118</v>
      </c>
      <c r="AI1227" s="154">
        <v>0</v>
      </c>
      <c r="AJ1227" s="91">
        <v>0</v>
      </c>
      <c r="AK1227" s="91">
        <v>10</v>
      </c>
      <c r="AL1227" s="91">
        <v>29</v>
      </c>
      <c r="AM1227" s="91">
        <v>41</v>
      </c>
      <c r="AN1227" s="91">
        <v>24</v>
      </c>
      <c r="AO1227" s="91">
        <v>11</v>
      </c>
      <c r="AP1227" s="91">
        <v>3</v>
      </c>
      <c r="AQ1227" s="91">
        <v>0</v>
      </c>
      <c r="AR1227" s="91">
        <v>0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108</v>
      </c>
      <c r="BD1227" s="25">
        <v>0.9152542372881356</v>
      </c>
      <c r="BE1227" s="74">
        <v>88</v>
      </c>
      <c r="BF1227" s="25">
        <v>0.74576271186440679</v>
      </c>
      <c r="BG1227" s="74">
        <v>14</v>
      </c>
      <c r="BH1227" s="25">
        <v>0.11864406779661017</v>
      </c>
      <c r="BI1227" s="21">
        <v>27.90432203389831</v>
      </c>
      <c r="BJ1227" s="21">
        <v>34.247500000000002</v>
      </c>
      <c r="BK1227" s="21">
        <v>38.291000000000004</v>
      </c>
      <c r="BL1227" s="8"/>
      <c r="BM1227" s="71">
        <v>364</v>
      </c>
      <c r="BN1227" s="143">
        <v>1</v>
      </c>
      <c r="BO1227" s="7">
        <v>1</v>
      </c>
      <c r="BP1227" s="7">
        <v>15</v>
      </c>
      <c r="BQ1227" s="7">
        <v>77</v>
      </c>
      <c r="BR1227" s="7">
        <v>136</v>
      </c>
      <c r="BS1227" s="7">
        <v>94</v>
      </c>
      <c r="BT1227" s="7">
        <v>31</v>
      </c>
      <c r="BU1227" s="7">
        <v>6</v>
      </c>
      <c r="BV1227" s="7">
        <v>3</v>
      </c>
      <c r="BW1227" s="7">
        <v>0</v>
      </c>
      <c r="BX1227" s="7">
        <v>0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346</v>
      </c>
      <c r="CI1227" s="25">
        <v>0.9505494505494505</v>
      </c>
      <c r="CJ1227" s="74">
        <v>298</v>
      </c>
      <c r="CK1227" s="25">
        <v>0.81868131868131866</v>
      </c>
      <c r="CL1227" s="74">
        <v>40</v>
      </c>
      <c r="CM1227" s="25">
        <v>0.10989010989010989</v>
      </c>
      <c r="CN1227" s="21">
        <v>28.545384615384638</v>
      </c>
      <c r="CO1227" s="21">
        <v>34.067500000000003</v>
      </c>
      <c r="CP1227" s="21">
        <v>36.885000000000005</v>
      </c>
      <c r="CQ1227" s="8"/>
    </row>
    <row r="1228" spans="1:95" x14ac:dyDescent="0.35">
      <c r="A1228" s="134">
        <v>6</v>
      </c>
      <c r="B1228" s="184">
        <v>0.375</v>
      </c>
      <c r="C1228" s="71">
        <v>343</v>
      </c>
      <c r="D1228" s="154">
        <v>0</v>
      </c>
      <c r="E1228" s="91">
        <v>6</v>
      </c>
      <c r="F1228" s="91">
        <v>9</v>
      </c>
      <c r="G1228" s="91">
        <v>99</v>
      </c>
      <c r="H1228" s="91">
        <v>120</v>
      </c>
      <c r="I1228" s="91">
        <v>89</v>
      </c>
      <c r="J1228" s="91">
        <v>14</v>
      </c>
      <c r="K1228" s="91">
        <v>4</v>
      </c>
      <c r="L1228" s="91">
        <v>2</v>
      </c>
      <c r="M1228" s="91">
        <v>0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328</v>
      </c>
      <c r="Y1228" s="25">
        <v>0.95626822157434399</v>
      </c>
      <c r="Z1228" s="74">
        <v>260</v>
      </c>
      <c r="AA1228" s="25">
        <v>0.75801749271137031</v>
      </c>
      <c r="AB1228" s="74">
        <v>20</v>
      </c>
      <c r="AC1228" s="25">
        <v>5.8309037900874633E-2</v>
      </c>
      <c r="AD1228" s="21">
        <v>27.43600583090377</v>
      </c>
      <c r="AE1228" s="21">
        <v>32.606000000000002</v>
      </c>
      <c r="AF1228" s="21">
        <v>35.206000000000003</v>
      </c>
      <c r="AG1228" s="8"/>
      <c r="AH1228" s="71">
        <v>233</v>
      </c>
      <c r="AI1228" s="154">
        <v>1</v>
      </c>
      <c r="AJ1228" s="91">
        <v>5</v>
      </c>
      <c r="AK1228" s="91">
        <v>14</v>
      </c>
      <c r="AL1228" s="91">
        <v>73</v>
      </c>
      <c r="AM1228" s="91">
        <v>76</v>
      </c>
      <c r="AN1228" s="91">
        <v>41</v>
      </c>
      <c r="AO1228" s="91">
        <v>14</v>
      </c>
      <c r="AP1228" s="91">
        <v>6</v>
      </c>
      <c r="AQ1228" s="91">
        <v>3</v>
      </c>
      <c r="AR1228" s="91">
        <v>0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213</v>
      </c>
      <c r="BD1228" s="25">
        <v>0.91416309012875541</v>
      </c>
      <c r="BE1228" s="74">
        <v>163</v>
      </c>
      <c r="BF1228" s="25">
        <v>0.69957081545064381</v>
      </c>
      <c r="BG1228" s="74">
        <v>23</v>
      </c>
      <c r="BH1228" s="25">
        <v>9.8712446351931327E-2</v>
      </c>
      <c r="BI1228" s="21">
        <v>27.048626609442035</v>
      </c>
      <c r="BJ1228" s="21">
        <v>32.336000000000006</v>
      </c>
      <c r="BK1228" s="21">
        <v>38.413999999999994</v>
      </c>
      <c r="BL1228" s="8"/>
      <c r="BM1228" s="71">
        <v>576</v>
      </c>
      <c r="BN1228" s="143">
        <v>1</v>
      </c>
      <c r="BO1228" s="7">
        <v>11</v>
      </c>
      <c r="BP1228" s="7">
        <v>23</v>
      </c>
      <c r="BQ1228" s="7">
        <v>172</v>
      </c>
      <c r="BR1228" s="7">
        <v>196</v>
      </c>
      <c r="BS1228" s="7">
        <v>130</v>
      </c>
      <c r="BT1228" s="7">
        <v>28</v>
      </c>
      <c r="BU1228" s="7">
        <v>10</v>
      </c>
      <c r="BV1228" s="7">
        <v>5</v>
      </c>
      <c r="BW1228" s="7">
        <v>0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541</v>
      </c>
      <c r="CI1228" s="25">
        <v>0.93923611111111116</v>
      </c>
      <c r="CJ1228" s="74">
        <v>423</v>
      </c>
      <c r="CK1228" s="25">
        <v>0.734375</v>
      </c>
      <c r="CL1228" s="74">
        <v>43</v>
      </c>
      <c r="CM1228" s="25">
        <v>7.4652777777777776E-2</v>
      </c>
      <c r="CN1228" s="21">
        <v>27.279305555555553</v>
      </c>
      <c r="CO1228" s="21">
        <v>32.520000000000003</v>
      </c>
      <c r="CP1228" s="21">
        <v>36.636000000000003</v>
      </c>
      <c r="CQ1228" s="8"/>
    </row>
    <row r="1229" spans="1:95" x14ac:dyDescent="0.35">
      <c r="A1229" s="134">
        <v>6</v>
      </c>
      <c r="B1229" s="184">
        <v>0.41666700000000001</v>
      </c>
      <c r="C1229" s="71">
        <v>432</v>
      </c>
      <c r="D1229" s="154">
        <v>0</v>
      </c>
      <c r="E1229" s="91">
        <v>1</v>
      </c>
      <c r="F1229" s="91">
        <v>10</v>
      </c>
      <c r="G1229" s="91">
        <v>97</v>
      </c>
      <c r="H1229" s="91">
        <v>201</v>
      </c>
      <c r="I1229" s="91">
        <v>95</v>
      </c>
      <c r="J1229" s="91">
        <v>25</v>
      </c>
      <c r="K1229" s="91">
        <v>2</v>
      </c>
      <c r="L1229" s="91">
        <v>1</v>
      </c>
      <c r="M1229" s="91">
        <v>0</v>
      </c>
      <c r="N1229" s="91">
        <v>0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421</v>
      </c>
      <c r="Y1229" s="25">
        <v>0.97453703703703709</v>
      </c>
      <c r="Z1229" s="74">
        <v>364</v>
      </c>
      <c r="AA1229" s="25">
        <v>0.84259259259259256</v>
      </c>
      <c r="AB1229" s="74">
        <v>28</v>
      </c>
      <c r="AC1229" s="25">
        <v>6.4814814814814811E-2</v>
      </c>
      <c r="AD1229" s="21">
        <v>27.982083333333314</v>
      </c>
      <c r="AE1229" s="21">
        <v>31.962500000000002</v>
      </c>
      <c r="AF1229" s="21">
        <v>35.906999999999996</v>
      </c>
      <c r="AG1229" s="8"/>
      <c r="AH1229" s="71">
        <v>243</v>
      </c>
      <c r="AI1229" s="154">
        <v>0</v>
      </c>
      <c r="AJ1229" s="91">
        <v>1</v>
      </c>
      <c r="AK1229" s="91">
        <v>17</v>
      </c>
      <c r="AL1229" s="91">
        <v>108</v>
      </c>
      <c r="AM1229" s="91">
        <v>59</v>
      </c>
      <c r="AN1229" s="91">
        <v>46</v>
      </c>
      <c r="AO1229" s="91">
        <v>8</v>
      </c>
      <c r="AP1229" s="91">
        <v>4</v>
      </c>
      <c r="AQ1229" s="91">
        <v>0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225</v>
      </c>
      <c r="BD1229" s="25">
        <v>0.92592592592592593</v>
      </c>
      <c r="BE1229" s="74">
        <v>145</v>
      </c>
      <c r="BF1229" s="25">
        <v>0.5967078189300411</v>
      </c>
      <c r="BG1229" s="74">
        <v>12</v>
      </c>
      <c r="BH1229" s="25">
        <v>4.9382716049382713E-2</v>
      </c>
      <c r="BI1229" s="21">
        <v>26.030452674897131</v>
      </c>
      <c r="BJ1229" s="21">
        <v>31.68</v>
      </c>
      <c r="BK1229" s="21">
        <v>35.265999999999984</v>
      </c>
      <c r="BL1229" s="8"/>
      <c r="BM1229" s="71">
        <v>675</v>
      </c>
      <c r="BN1229" s="143">
        <v>0</v>
      </c>
      <c r="BO1229" s="7">
        <v>2</v>
      </c>
      <c r="BP1229" s="7">
        <v>27</v>
      </c>
      <c r="BQ1229" s="7">
        <v>205</v>
      </c>
      <c r="BR1229" s="7">
        <v>260</v>
      </c>
      <c r="BS1229" s="7">
        <v>141</v>
      </c>
      <c r="BT1229" s="7">
        <v>33</v>
      </c>
      <c r="BU1229" s="7">
        <v>6</v>
      </c>
      <c r="BV1229" s="7">
        <v>1</v>
      </c>
      <c r="BW1229" s="7">
        <v>0</v>
      </c>
      <c r="BX1229" s="7">
        <v>0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646</v>
      </c>
      <c r="CI1229" s="25">
        <v>0.95703703703703702</v>
      </c>
      <c r="CJ1229" s="74">
        <v>509</v>
      </c>
      <c r="CK1229" s="25">
        <v>0.75407407407407412</v>
      </c>
      <c r="CL1229" s="74">
        <v>40</v>
      </c>
      <c r="CM1229" s="25">
        <v>5.9259259259259262E-2</v>
      </c>
      <c r="CN1229" s="21">
        <v>27.279496296296298</v>
      </c>
      <c r="CO1229" s="21">
        <v>31.904</v>
      </c>
      <c r="CP1229" s="21">
        <v>35.769999999999996</v>
      </c>
      <c r="CQ1229" s="8"/>
    </row>
    <row r="1230" spans="1:95" x14ac:dyDescent="0.35">
      <c r="A1230" s="134">
        <v>6</v>
      </c>
      <c r="B1230" s="184">
        <v>0.45833299999999999</v>
      </c>
      <c r="C1230" s="71">
        <v>466</v>
      </c>
      <c r="D1230" s="154">
        <v>0</v>
      </c>
      <c r="E1230" s="91">
        <v>2</v>
      </c>
      <c r="F1230" s="91">
        <v>5</v>
      </c>
      <c r="G1230" s="91">
        <v>118</v>
      </c>
      <c r="H1230" s="91">
        <v>205</v>
      </c>
      <c r="I1230" s="91">
        <v>112</v>
      </c>
      <c r="J1230" s="91">
        <v>21</v>
      </c>
      <c r="K1230" s="91">
        <v>2</v>
      </c>
      <c r="L1230" s="91">
        <v>1</v>
      </c>
      <c r="M1230" s="91">
        <v>0</v>
      </c>
      <c r="N1230" s="91">
        <v>0</v>
      </c>
      <c r="O1230" s="91">
        <v>0</v>
      </c>
      <c r="P1230" s="91">
        <v>0</v>
      </c>
      <c r="Q1230" s="91">
        <v>0</v>
      </c>
      <c r="R1230" s="91">
        <v>0</v>
      </c>
      <c r="S1230" s="91">
        <v>0</v>
      </c>
      <c r="T1230" s="91">
        <v>0</v>
      </c>
      <c r="U1230" s="91">
        <v>0</v>
      </c>
      <c r="V1230" s="91">
        <v>0</v>
      </c>
      <c r="W1230" s="194">
        <v>0</v>
      </c>
      <c r="X1230" s="74">
        <v>459</v>
      </c>
      <c r="Y1230" s="25">
        <v>0.98497854077253222</v>
      </c>
      <c r="Z1230" s="74">
        <v>380</v>
      </c>
      <c r="AA1230" s="25">
        <v>0.81545064377682408</v>
      </c>
      <c r="AB1230" s="74">
        <v>24</v>
      </c>
      <c r="AC1230" s="25">
        <v>5.1502145922746781E-2</v>
      </c>
      <c r="AD1230" s="21">
        <v>27.844227467811194</v>
      </c>
      <c r="AE1230" s="21">
        <v>32.115499999999997</v>
      </c>
      <c r="AF1230" s="21">
        <v>35.020000000000003</v>
      </c>
      <c r="AG1230" s="8"/>
      <c r="AH1230" s="71">
        <v>303</v>
      </c>
      <c r="AI1230" s="154">
        <v>0</v>
      </c>
      <c r="AJ1230" s="91">
        <v>1</v>
      </c>
      <c r="AK1230" s="91">
        <v>38</v>
      </c>
      <c r="AL1230" s="91">
        <v>107</v>
      </c>
      <c r="AM1230" s="91">
        <v>95</v>
      </c>
      <c r="AN1230" s="91">
        <v>45</v>
      </c>
      <c r="AO1230" s="91">
        <v>11</v>
      </c>
      <c r="AP1230" s="91">
        <v>6</v>
      </c>
      <c r="AQ1230" s="91">
        <v>0</v>
      </c>
      <c r="AR1230" s="91">
        <v>0</v>
      </c>
      <c r="AS1230" s="91">
        <v>0</v>
      </c>
      <c r="AT1230" s="91">
        <v>0</v>
      </c>
      <c r="AU1230" s="91">
        <v>0</v>
      </c>
      <c r="AV1230" s="91">
        <v>0</v>
      </c>
      <c r="AW1230" s="91">
        <v>0</v>
      </c>
      <c r="AX1230" s="91">
        <v>0</v>
      </c>
      <c r="AY1230" s="91">
        <v>0</v>
      </c>
      <c r="AZ1230" s="91">
        <v>0</v>
      </c>
      <c r="BA1230" s="91">
        <v>0</v>
      </c>
      <c r="BB1230" s="194">
        <v>0</v>
      </c>
      <c r="BC1230" s="74">
        <v>263</v>
      </c>
      <c r="BD1230" s="25">
        <v>0.86798679867986794</v>
      </c>
      <c r="BE1230" s="74">
        <v>189</v>
      </c>
      <c r="BF1230" s="25">
        <v>0.62376237623762376</v>
      </c>
      <c r="BG1230" s="74">
        <v>17</v>
      </c>
      <c r="BH1230" s="25">
        <v>5.6105610561056105E-2</v>
      </c>
      <c r="BI1230" s="21">
        <v>25.968778877887804</v>
      </c>
      <c r="BJ1230" s="21">
        <v>31.275999999999996</v>
      </c>
      <c r="BK1230" s="21">
        <v>36.114000000000004</v>
      </c>
      <c r="BL1230" s="8"/>
      <c r="BM1230" s="71">
        <v>769</v>
      </c>
      <c r="BN1230" s="143">
        <v>0</v>
      </c>
      <c r="BO1230" s="7">
        <v>3</v>
      </c>
      <c r="BP1230" s="7">
        <v>43</v>
      </c>
      <c r="BQ1230" s="7">
        <v>225</v>
      </c>
      <c r="BR1230" s="7">
        <v>300</v>
      </c>
      <c r="BS1230" s="7">
        <v>157</v>
      </c>
      <c r="BT1230" s="7">
        <v>32</v>
      </c>
      <c r="BU1230" s="7">
        <v>8</v>
      </c>
      <c r="BV1230" s="7">
        <v>1</v>
      </c>
      <c r="BW1230" s="7">
        <v>0</v>
      </c>
      <c r="BX1230" s="7">
        <v>0</v>
      </c>
      <c r="BY1230" s="7">
        <v>0</v>
      </c>
      <c r="BZ1230" s="7">
        <v>0</v>
      </c>
      <c r="CA1230" s="7">
        <v>0</v>
      </c>
      <c r="CB1230" s="7">
        <v>0</v>
      </c>
      <c r="CC1230" s="7">
        <v>0</v>
      </c>
      <c r="CD1230" s="7">
        <v>0</v>
      </c>
      <c r="CE1230" s="7">
        <v>0</v>
      </c>
      <c r="CF1230" s="7">
        <v>0</v>
      </c>
      <c r="CG1230" s="116">
        <v>0</v>
      </c>
      <c r="CH1230" s="74">
        <v>722</v>
      </c>
      <c r="CI1230" s="25">
        <v>0.93888166449934984</v>
      </c>
      <c r="CJ1230" s="74">
        <v>569</v>
      </c>
      <c r="CK1230" s="25">
        <v>0.73992197659297787</v>
      </c>
      <c r="CL1230" s="74">
        <v>41</v>
      </c>
      <c r="CM1230" s="25">
        <v>5.3315994798439535E-2</v>
      </c>
      <c r="CN1230" s="21">
        <v>27.105266579973996</v>
      </c>
      <c r="CO1230" s="21">
        <v>31.79</v>
      </c>
      <c r="CP1230" s="21">
        <v>35.234999999999999</v>
      </c>
      <c r="CQ1230" s="8"/>
    </row>
    <row r="1231" spans="1:95" x14ac:dyDescent="0.35">
      <c r="A1231" s="134">
        <v>6</v>
      </c>
      <c r="B1231" s="184">
        <v>0.5</v>
      </c>
      <c r="C1231" s="71">
        <v>500</v>
      </c>
      <c r="D1231" s="154">
        <v>0</v>
      </c>
      <c r="E1231" s="91">
        <v>0</v>
      </c>
      <c r="F1231" s="91">
        <v>21</v>
      </c>
      <c r="G1231" s="91">
        <v>153</v>
      </c>
      <c r="H1231" s="91">
        <v>216</v>
      </c>
      <c r="I1231" s="91">
        <v>85</v>
      </c>
      <c r="J1231" s="91">
        <v>20</v>
      </c>
      <c r="K1231" s="91">
        <v>3</v>
      </c>
      <c r="L1231" s="91">
        <v>1</v>
      </c>
      <c r="M1231" s="91">
        <v>1</v>
      </c>
      <c r="N1231" s="91">
        <v>0</v>
      </c>
      <c r="O1231" s="91">
        <v>0</v>
      </c>
      <c r="P1231" s="91">
        <v>0</v>
      </c>
      <c r="Q1231" s="91">
        <v>0</v>
      </c>
      <c r="R1231" s="91">
        <v>0</v>
      </c>
      <c r="S1231" s="91">
        <v>0</v>
      </c>
      <c r="T1231" s="91">
        <v>0</v>
      </c>
      <c r="U1231" s="91">
        <v>0</v>
      </c>
      <c r="V1231" s="91">
        <v>0</v>
      </c>
      <c r="W1231" s="194">
        <v>0</v>
      </c>
      <c r="X1231" s="74">
        <v>479</v>
      </c>
      <c r="Y1231" s="25">
        <v>0.95799999999999996</v>
      </c>
      <c r="Z1231" s="74">
        <v>375</v>
      </c>
      <c r="AA1231" s="25">
        <v>0.75</v>
      </c>
      <c r="AB1231" s="74">
        <v>25</v>
      </c>
      <c r="AC1231" s="25">
        <v>0.05</v>
      </c>
      <c r="AD1231" s="21">
        <v>27.094660000000001</v>
      </c>
      <c r="AE1231" s="21">
        <v>31.620999999999999</v>
      </c>
      <c r="AF1231" s="21">
        <v>35.006</v>
      </c>
      <c r="AG1231" s="8"/>
      <c r="AH1231" s="71">
        <v>413</v>
      </c>
      <c r="AI1231" s="154">
        <v>1</v>
      </c>
      <c r="AJ1231" s="91">
        <v>12</v>
      </c>
      <c r="AK1231" s="91">
        <v>29</v>
      </c>
      <c r="AL1231" s="91">
        <v>145</v>
      </c>
      <c r="AM1231" s="91">
        <v>142</v>
      </c>
      <c r="AN1231" s="91">
        <v>67</v>
      </c>
      <c r="AO1231" s="91">
        <v>12</v>
      </c>
      <c r="AP1231" s="91">
        <v>1</v>
      </c>
      <c r="AQ1231" s="91">
        <v>3</v>
      </c>
      <c r="AR1231" s="91">
        <v>1</v>
      </c>
      <c r="AS1231" s="91">
        <v>0</v>
      </c>
      <c r="AT1231" s="91">
        <v>0</v>
      </c>
      <c r="AU1231" s="91">
        <v>0</v>
      </c>
      <c r="AV1231" s="91">
        <v>0</v>
      </c>
      <c r="AW1231" s="91">
        <v>0</v>
      </c>
      <c r="AX1231" s="91">
        <v>0</v>
      </c>
      <c r="AY1231" s="91">
        <v>0</v>
      </c>
      <c r="AZ1231" s="91">
        <v>0</v>
      </c>
      <c r="BA1231" s="91">
        <v>0</v>
      </c>
      <c r="BB1231" s="194">
        <v>0</v>
      </c>
      <c r="BC1231" s="74">
        <v>371</v>
      </c>
      <c r="BD1231" s="25">
        <v>0.89830508474576276</v>
      </c>
      <c r="BE1231" s="74">
        <v>254</v>
      </c>
      <c r="BF1231" s="25">
        <v>0.61501210653753025</v>
      </c>
      <c r="BG1231" s="74">
        <v>17</v>
      </c>
      <c r="BH1231" s="25">
        <v>4.1162227602905568E-2</v>
      </c>
      <c r="BI1231" s="21">
        <v>25.904140435835359</v>
      </c>
      <c r="BJ1231" s="21">
        <v>31.014999999999997</v>
      </c>
      <c r="BK1231" s="21">
        <v>34.533000000000001</v>
      </c>
      <c r="BL1231" s="8"/>
      <c r="BM1231" s="71">
        <v>913</v>
      </c>
      <c r="BN1231" s="143">
        <v>1</v>
      </c>
      <c r="BO1231" s="7">
        <v>12</v>
      </c>
      <c r="BP1231" s="7">
        <v>50</v>
      </c>
      <c r="BQ1231" s="7">
        <v>298</v>
      </c>
      <c r="BR1231" s="7">
        <v>358</v>
      </c>
      <c r="BS1231" s="7">
        <v>152</v>
      </c>
      <c r="BT1231" s="7">
        <v>32</v>
      </c>
      <c r="BU1231" s="7">
        <v>4</v>
      </c>
      <c r="BV1231" s="7">
        <v>4</v>
      </c>
      <c r="BW1231" s="7">
        <v>2</v>
      </c>
      <c r="BX1231" s="7">
        <v>0</v>
      </c>
      <c r="BY1231" s="7">
        <v>0</v>
      </c>
      <c r="BZ1231" s="7">
        <v>0</v>
      </c>
      <c r="CA1231" s="7">
        <v>0</v>
      </c>
      <c r="CB1231" s="7">
        <v>0</v>
      </c>
      <c r="CC1231" s="7">
        <v>0</v>
      </c>
      <c r="CD1231" s="7">
        <v>0</v>
      </c>
      <c r="CE1231" s="7">
        <v>0</v>
      </c>
      <c r="CF1231" s="7">
        <v>0</v>
      </c>
      <c r="CG1231" s="116">
        <v>0</v>
      </c>
      <c r="CH1231" s="74">
        <v>850</v>
      </c>
      <c r="CI1231" s="25">
        <v>0.93099671412924423</v>
      </c>
      <c r="CJ1231" s="74">
        <v>629</v>
      </c>
      <c r="CK1231" s="25">
        <v>0.68893756845564069</v>
      </c>
      <c r="CL1231" s="74">
        <v>42</v>
      </c>
      <c r="CM1231" s="25">
        <v>4.6002190580503831E-2</v>
      </c>
      <c r="CN1231" s="21">
        <v>26.55612267250822</v>
      </c>
      <c r="CO1231" s="21">
        <v>31.268999999999998</v>
      </c>
      <c r="CP1231" s="21">
        <v>34.824999999999996</v>
      </c>
      <c r="CQ1231" s="8"/>
    </row>
    <row r="1232" spans="1:95" x14ac:dyDescent="0.35">
      <c r="A1232" s="134">
        <v>6</v>
      </c>
      <c r="B1232" s="184">
        <v>0.54166700000000001</v>
      </c>
      <c r="C1232" s="71">
        <v>508</v>
      </c>
      <c r="D1232" s="154">
        <v>0</v>
      </c>
      <c r="E1232" s="91">
        <v>1</v>
      </c>
      <c r="F1232" s="91">
        <v>17</v>
      </c>
      <c r="G1232" s="91">
        <v>130</v>
      </c>
      <c r="H1232" s="91">
        <v>243</v>
      </c>
      <c r="I1232" s="91">
        <v>87</v>
      </c>
      <c r="J1232" s="91">
        <v>27</v>
      </c>
      <c r="K1232" s="91">
        <v>1</v>
      </c>
      <c r="L1232" s="91">
        <v>1</v>
      </c>
      <c r="M1232" s="91">
        <v>0</v>
      </c>
      <c r="N1232" s="91">
        <v>1</v>
      </c>
      <c r="O1232" s="91">
        <v>0</v>
      </c>
      <c r="P1232" s="91">
        <v>0</v>
      </c>
      <c r="Q1232" s="91">
        <v>0</v>
      </c>
      <c r="R1232" s="91">
        <v>0</v>
      </c>
      <c r="S1232" s="91">
        <v>0</v>
      </c>
      <c r="T1232" s="91">
        <v>0</v>
      </c>
      <c r="U1232" s="91">
        <v>0</v>
      </c>
      <c r="V1232" s="91">
        <v>0</v>
      </c>
      <c r="W1232" s="194">
        <v>0</v>
      </c>
      <c r="X1232" s="74">
        <v>490</v>
      </c>
      <c r="Y1232" s="25">
        <v>0.96456692913385822</v>
      </c>
      <c r="Z1232" s="74">
        <v>406</v>
      </c>
      <c r="AA1232" s="25">
        <v>0.79921259842519687</v>
      </c>
      <c r="AB1232" s="74">
        <v>30</v>
      </c>
      <c r="AC1232" s="25">
        <v>5.905511811023622E-2</v>
      </c>
      <c r="AD1232" s="21">
        <v>27.580098425196844</v>
      </c>
      <c r="AE1232" s="21">
        <v>31.918499999999998</v>
      </c>
      <c r="AF1232" s="21">
        <v>35.24</v>
      </c>
      <c r="AG1232" s="8"/>
      <c r="AH1232" s="71">
        <v>393</v>
      </c>
      <c r="AI1232" s="154">
        <v>1</v>
      </c>
      <c r="AJ1232" s="91">
        <v>1</v>
      </c>
      <c r="AK1232" s="91">
        <v>19</v>
      </c>
      <c r="AL1232" s="91">
        <v>150</v>
      </c>
      <c r="AM1232" s="91">
        <v>142</v>
      </c>
      <c r="AN1232" s="91">
        <v>68</v>
      </c>
      <c r="AO1232" s="91">
        <v>9</v>
      </c>
      <c r="AP1232" s="91">
        <v>2</v>
      </c>
      <c r="AQ1232" s="91">
        <v>1</v>
      </c>
      <c r="AR1232" s="91">
        <v>0</v>
      </c>
      <c r="AS1232" s="91">
        <v>0</v>
      </c>
      <c r="AT1232" s="91">
        <v>0</v>
      </c>
      <c r="AU1232" s="91">
        <v>0</v>
      </c>
      <c r="AV1232" s="91">
        <v>0</v>
      </c>
      <c r="AW1232" s="91">
        <v>0</v>
      </c>
      <c r="AX1232" s="91">
        <v>0</v>
      </c>
      <c r="AY1232" s="91">
        <v>0</v>
      </c>
      <c r="AZ1232" s="91">
        <v>0</v>
      </c>
      <c r="BA1232" s="91">
        <v>0</v>
      </c>
      <c r="BB1232" s="194">
        <v>0</v>
      </c>
      <c r="BC1232" s="74">
        <v>372</v>
      </c>
      <c r="BD1232" s="25">
        <v>0.94656488549618323</v>
      </c>
      <c r="BE1232" s="74">
        <v>248</v>
      </c>
      <c r="BF1232" s="25">
        <v>0.63104325699745545</v>
      </c>
      <c r="BG1232" s="74">
        <v>11</v>
      </c>
      <c r="BH1232" s="25">
        <v>2.7989821882951654E-2</v>
      </c>
      <c r="BI1232" s="21">
        <v>26.129720101781174</v>
      </c>
      <c r="BJ1232" s="21">
        <v>30.684000000000001</v>
      </c>
      <c r="BK1232" s="21">
        <v>33.886000000000003</v>
      </c>
      <c r="BL1232" s="8"/>
      <c r="BM1232" s="71">
        <v>901</v>
      </c>
      <c r="BN1232" s="143">
        <v>1</v>
      </c>
      <c r="BO1232" s="7">
        <v>2</v>
      </c>
      <c r="BP1232" s="7">
        <v>36</v>
      </c>
      <c r="BQ1232" s="7">
        <v>280</v>
      </c>
      <c r="BR1232" s="7">
        <v>385</v>
      </c>
      <c r="BS1232" s="7">
        <v>155</v>
      </c>
      <c r="BT1232" s="7">
        <v>36</v>
      </c>
      <c r="BU1232" s="7">
        <v>3</v>
      </c>
      <c r="BV1232" s="7">
        <v>2</v>
      </c>
      <c r="BW1232" s="7">
        <v>0</v>
      </c>
      <c r="BX1232" s="7">
        <v>1</v>
      </c>
      <c r="BY1232" s="7">
        <v>0</v>
      </c>
      <c r="BZ1232" s="7">
        <v>0</v>
      </c>
      <c r="CA1232" s="7">
        <v>0</v>
      </c>
      <c r="CB1232" s="7">
        <v>0</v>
      </c>
      <c r="CC1232" s="7">
        <v>0</v>
      </c>
      <c r="CD1232" s="7">
        <v>0</v>
      </c>
      <c r="CE1232" s="7">
        <v>0</v>
      </c>
      <c r="CF1232" s="7">
        <v>0</v>
      </c>
      <c r="CG1232" s="116">
        <v>0</v>
      </c>
      <c r="CH1232" s="74">
        <v>862</v>
      </c>
      <c r="CI1232" s="25">
        <v>0.95671476137624867</v>
      </c>
      <c r="CJ1232" s="74">
        <v>654</v>
      </c>
      <c r="CK1232" s="25">
        <v>0.72586015538290793</v>
      </c>
      <c r="CL1232" s="74">
        <v>41</v>
      </c>
      <c r="CM1232" s="25">
        <v>4.5504994450610431E-2</v>
      </c>
      <c r="CN1232" s="21">
        <v>26.947469478357384</v>
      </c>
      <c r="CO1232" s="21">
        <v>31.154</v>
      </c>
      <c r="CP1232" s="21">
        <v>34.78</v>
      </c>
      <c r="CQ1232" s="8"/>
    </row>
    <row r="1233" spans="1:95" x14ac:dyDescent="0.35">
      <c r="A1233" s="134">
        <v>6</v>
      </c>
      <c r="B1233" s="184">
        <v>0.58333299999999999</v>
      </c>
      <c r="C1233" s="71">
        <v>490</v>
      </c>
      <c r="D1233" s="154">
        <v>0</v>
      </c>
      <c r="E1233" s="91">
        <v>1</v>
      </c>
      <c r="F1233" s="91">
        <v>28</v>
      </c>
      <c r="G1233" s="91">
        <v>135</v>
      </c>
      <c r="H1233" s="91">
        <v>188</v>
      </c>
      <c r="I1233" s="91">
        <v>117</v>
      </c>
      <c r="J1233" s="91">
        <v>19</v>
      </c>
      <c r="K1233" s="91">
        <v>1</v>
      </c>
      <c r="L1233" s="91">
        <v>1</v>
      </c>
      <c r="M1233" s="91">
        <v>0</v>
      </c>
      <c r="N1233" s="91">
        <v>0</v>
      </c>
      <c r="O1233" s="91">
        <v>0</v>
      </c>
      <c r="P1233" s="91">
        <v>0</v>
      </c>
      <c r="Q1233" s="91">
        <v>0</v>
      </c>
      <c r="R1233" s="91">
        <v>0</v>
      </c>
      <c r="S1233" s="91">
        <v>0</v>
      </c>
      <c r="T1233" s="91">
        <v>0</v>
      </c>
      <c r="U1233" s="91">
        <v>0</v>
      </c>
      <c r="V1233" s="91">
        <v>0</v>
      </c>
      <c r="W1233" s="194">
        <v>0</v>
      </c>
      <c r="X1233" s="74">
        <v>461</v>
      </c>
      <c r="Y1233" s="25">
        <v>0.9408163265306122</v>
      </c>
      <c r="Z1233" s="74">
        <v>358</v>
      </c>
      <c r="AA1233" s="25">
        <v>0.73061224489795917</v>
      </c>
      <c r="AB1233" s="74">
        <v>21</v>
      </c>
      <c r="AC1233" s="25">
        <v>4.2857142857142858E-2</v>
      </c>
      <c r="AD1233" s="21">
        <v>27.110734693877564</v>
      </c>
      <c r="AE1233" s="21">
        <v>32.226999999999997</v>
      </c>
      <c r="AF1233" s="21">
        <v>34.535499999999999</v>
      </c>
      <c r="AG1233" s="8"/>
      <c r="AH1233" s="71">
        <v>375</v>
      </c>
      <c r="AI1233" s="154">
        <v>0</v>
      </c>
      <c r="AJ1233" s="91">
        <v>4</v>
      </c>
      <c r="AK1233" s="91">
        <v>39</v>
      </c>
      <c r="AL1233" s="91">
        <v>103</v>
      </c>
      <c r="AM1233" s="91">
        <v>154</v>
      </c>
      <c r="AN1233" s="91">
        <v>52</v>
      </c>
      <c r="AO1233" s="91">
        <v>19</v>
      </c>
      <c r="AP1233" s="91">
        <v>4</v>
      </c>
      <c r="AQ1233" s="91">
        <v>0</v>
      </c>
      <c r="AR1233" s="91">
        <v>0</v>
      </c>
      <c r="AS1233" s="91">
        <v>0</v>
      </c>
      <c r="AT1233" s="91">
        <v>0</v>
      </c>
      <c r="AU1233" s="91">
        <v>0</v>
      </c>
      <c r="AV1233" s="91">
        <v>0</v>
      </c>
      <c r="AW1233" s="91">
        <v>0</v>
      </c>
      <c r="AX1233" s="91">
        <v>0</v>
      </c>
      <c r="AY1233" s="91">
        <v>0</v>
      </c>
      <c r="AZ1233" s="91">
        <v>0</v>
      </c>
      <c r="BA1233" s="91">
        <v>0</v>
      </c>
      <c r="BB1233" s="194">
        <v>0</v>
      </c>
      <c r="BC1233" s="74">
        <v>332</v>
      </c>
      <c r="BD1233" s="25">
        <v>0.88533333333333331</v>
      </c>
      <c r="BE1233" s="74">
        <v>246</v>
      </c>
      <c r="BF1233" s="25">
        <v>0.65600000000000003</v>
      </c>
      <c r="BG1233" s="74">
        <v>23</v>
      </c>
      <c r="BH1233" s="25">
        <v>6.133333333333333E-2</v>
      </c>
      <c r="BI1233" s="21">
        <v>26.290319999999994</v>
      </c>
      <c r="BJ1233" s="21">
        <v>30.92</v>
      </c>
      <c r="BK1233" s="21">
        <v>36.305999999999997</v>
      </c>
      <c r="BL1233" s="8"/>
      <c r="BM1233" s="71">
        <v>865</v>
      </c>
      <c r="BN1233" s="143">
        <v>0</v>
      </c>
      <c r="BO1233" s="7">
        <v>5</v>
      </c>
      <c r="BP1233" s="7">
        <v>67</v>
      </c>
      <c r="BQ1233" s="7">
        <v>238</v>
      </c>
      <c r="BR1233" s="7">
        <v>342</v>
      </c>
      <c r="BS1233" s="7">
        <v>169</v>
      </c>
      <c r="BT1233" s="7">
        <v>38</v>
      </c>
      <c r="BU1233" s="7">
        <v>5</v>
      </c>
      <c r="BV1233" s="7">
        <v>1</v>
      </c>
      <c r="BW1233" s="7">
        <v>0</v>
      </c>
      <c r="BX1233" s="7">
        <v>0</v>
      </c>
      <c r="BY1233" s="7">
        <v>0</v>
      </c>
      <c r="BZ1233" s="7">
        <v>0</v>
      </c>
      <c r="CA1233" s="7">
        <v>0</v>
      </c>
      <c r="CB1233" s="7">
        <v>0</v>
      </c>
      <c r="CC1233" s="7">
        <v>0</v>
      </c>
      <c r="CD1233" s="7">
        <v>0</v>
      </c>
      <c r="CE1233" s="7">
        <v>0</v>
      </c>
      <c r="CF1233" s="7">
        <v>0</v>
      </c>
      <c r="CG1233" s="116">
        <v>0</v>
      </c>
      <c r="CH1233" s="74">
        <v>793</v>
      </c>
      <c r="CI1233" s="25">
        <v>0.91676300578034686</v>
      </c>
      <c r="CJ1233" s="74">
        <v>604</v>
      </c>
      <c r="CK1233" s="25">
        <v>0.69826589595375721</v>
      </c>
      <c r="CL1233" s="74">
        <v>44</v>
      </c>
      <c r="CM1233" s="25">
        <v>5.086705202312139E-2</v>
      </c>
      <c r="CN1233" s="21">
        <v>26.755063583815001</v>
      </c>
      <c r="CO1233" s="21">
        <v>31.783000000000001</v>
      </c>
      <c r="CP1233" s="21">
        <v>35.179999999999993</v>
      </c>
      <c r="CQ1233" s="8"/>
    </row>
    <row r="1234" spans="1:95" x14ac:dyDescent="0.35">
      <c r="A1234" s="134">
        <v>6</v>
      </c>
      <c r="B1234" s="184">
        <v>0.625</v>
      </c>
      <c r="C1234" s="71">
        <v>470</v>
      </c>
      <c r="D1234" s="154">
        <v>1</v>
      </c>
      <c r="E1234" s="91">
        <v>2</v>
      </c>
      <c r="F1234" s="91">
        <v>19</v>
      </c>
      <c r="G1234" s="91">
        <v>142</v>
      </c>
      <c r="H1234" s="91">
        <v>198</v>
      </c>
      <c r="I1234" s="91">
        <v>93</v>
      </c>
      <c r="J1234" s="91">
        <v>15</v>
      </c>
      <c r="K1234" s="91">
        <v>0</v>
      </c>
      <c r="L1234" s="91">
        <v>0</v>
      </c>
      <c r="M1234" s="91">
        <v>0</v>
      </c>
      <c r="N1234" s="91">
        <v>0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448</v>
      </c>
      <c r="Y1234" s="25">
        <v>0.95319148936170217</v>
      </c>
      <c r="Z1234" s="74">
        <v>354</v>
      </c>
      <c r="AA1234" s="25">
        <v>0.7531914893617021</v>
      </c>
      <c r="AB1234" s="74">
        <v>15</v>
      </c>
      <c r="AC1234" s="25">
        <v>3.1914893617021274E-2</v>
      </c>
      <c r="AD1234" s="21">
        <v>26.752957446808541</v>
      </c>
      <c r="AE1234" s="21">
        <v>31.396999999999998</v>
      </c>
      <c r="AF1234" s="21">
        <v>33.76</v>
      </c>
      <c r="AG1234" s="8"/>
      <c r="AH1234" s="71">
        <v>438</v>
      </c>
      <c r="AI1234" s="154">
        <v>4</v>
      </c>
      <c r="AJ1234" s="91">
        <v>4</v>
      </c>
      <c r="AK1234" s="91">
        <v>29</v>
      </c>
      <c r="AL1234" s="91">
        <v>151</v>
      </c>
      <c r="AM1234" s="91">
        <v>150</v>
      </c>
      <c r="AN1234" s="91">
        <v>75</v>
      </c>
      <c r="AO1234" s="91">
        <v>18</v>
      </c>
      <c r="AP1234" s="91">
        <v>6</v>
      </c>
      <c r="AQ1234" s="91">
        <v>1</v>
      </c>
      <c r="AR1234" s="91">
        <v>0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400</v>
      </c>
      <c r="BD1234" s="25">
        <v>0.91324200913242004</v>
      </c>
      <c r="BE1234" s="74">
        <v>275</v>
      </c>
      <c r="BF1234" s="25">
        <v>0.62785388127853881</v>
      </c>
      <c r="BG1234" s="74">
        <v>25</v>
      </c>
      <c r="BH1234" s="25">
        <v>5.7077625570776253E-2</v>
      </c>
      <c r="BI1234" s="21">
        <v>26.226187214611851</v>
      </c>
      <c r="BJ1234" s="21">
        <v>31.3645</v>
      </c>
      <c r="BK1234" s="21">
        <v>35.295499999999997</v>
      </c>
      <c r="BL1234" s="8"/>
      <c r="BM1234" s="71">
        <v>908</v>
      </c>
      <c r="BN1234" s="143">
        <v>5</v>
      </c>
      <c r="BO1234" s="7">
        <v>6</v>
      </c>
      <c r="BP1234" s="7">
        <v>48</v>
      </c>
      <c r="BQ1234" s="7">
        <v>293</v>
      </c>
      <c r="BR1234" s="7">
        <v>348</v>
      </c>
      <c r="BS1234" s="7">
        <v>168</v>
      </c>
      <c r="BT1234" s="7">
        <v>33</v>
      </c>
      <c r="BU1234" s="7">
        <v>6</v>
      </c>
      <c r="BV1234" s="7">
        <v>1</v>
      </c>
      <c r="BW1234" s="7">
        <v>0</v>
      </c>
      <c r="BX1234" s="7">
        <v>0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848</v>
      </c>
      <c r="CI1234" s="25">
        <v>0.93392070484581502</v>
      </c>
      <c r="CJ1234" s="74">
        <v>629</v>
      </c>
      <c r="CK1234" s="25">
        <v>0.69273127753303965</v>
      </c>
      <c r="CL1234" s="74">
        <v>40</v>
      </c>
      <c r="CM1234" s="25">
        <v>4.405286343612335E-2</v>
      </c>
      <c r="CN1234" s="21">
        <v>26.498854625550653</v>
      </c>
      <c r="CO1234" s="21">
        <v>31.3795</v>
      </c>
      <c r="CP1234" s="21">
        <v>34.460999999999999</v>
      </c>
      <c r="CQ1234" s="8"/>
    </row>
    <row r="1235" spans="1:95" x14ac:dyDescent="0.35">
      <c r="A1235" s="134">
        <v>6</v>
      </c>
      <c r="B1235" s="184">
        <v>0.66666700000000001</v>
      </c>
      <c r="C1235" s="71">
        <v>477</v>
      </c>
      <c r="D1235" s="154">
        <v>1</v>
      </c>
      <c r="E1235" s="91">
        <v>0</v>
      </c>
      <c r="F1235" s="91">
        <v>14</v>
      </c>
      <c r="G1235" s="91">
        <v>140</v>
      </c>
      <c r="H1235" s="91">
        <v>198</v>
      </c>
      <c r="I1235" s="91">
        <v>100</v>
      </c>
      <c r="J1235" s="91">
        <v>19</v>
      </c>
      <c r="K1235" s="91">
        <v>4</v>
      </c>
      <c r="L1235" s="91">
        <v>1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462</v>
      </c>
      <c r="Y1235" s="25">
        <v>0.96855345911949686</v>
      </c>
      <c r="Z1235" s="74">
        <v>364</v>
      </c>
      <c r="AA1235" s="25">
        <v>0.76310272536687629</v>
      </c>
      <c r="AB1235" s="74">
        <v>24</v>
      </c>
      <c r="AC1235" s="25">
        <v>5.0314465408805034E-2</v>
      </c>
      <c r="AD1235" s="21">
        <v>27.253815513626861</v>
      </c>
      <c r="AE1235" s="21">
        <v>31.635999999999999</v>
      </c>
      <c r="AF1235" s="21">
        <v>35.142999999999986</v>
      </c>
      <c r="AG1235" s="8"/>
      <c r="AH1235" s="71">
        <v>429</v>
      </c>
      <c r="AI1235" s="154">
        <v>5</v>
      </c>
      <c r="AJ1235" s="91">
        <v>17</v>
      </c>
      <c r="AK1235" s="91">
        <v>42</v>
      </c>
      <c r="AL1235" s="91">
        <v>151</v>
      </c>
      <c r="AM1235" s="91">
        <v>129</v>
      </c>
      <c r="AN1235" s="91">
        <v>63</v>
      </c>
      <c r="AO1235" s="91">
        <v>15</v>
      </c>
      <c r="AP1235" s="91">
        <v>3</v>
      </c>
      <c r="AQ1235" s="91">
        <v>3</v>
      </c>
      <c r="AR1235" s="91">
        <v>1</v>
      </c>
      <c r="AS1235" s="91">
        <v>0</v>
      </c>
      <c r="AT1235" s="91">
        <v>0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365</v>
      </c>
      <c r="BD1235" s="25">
        <v>0.85081585081585076</v>
      </c>
      <c r="BE1235" s="74">
        <v>241</v>
      </c>
      <c r="BF1235" s="25">
        <v>0.56177156177156173</v>
      </c>
      <c r="BG1235" s="74">
        <v>21</v>
      </c>
      <c r="BH1235" s="25">
        <v>4.8951048951048952E-2</v>
      </c>
      <c r="BI1235" s="21">
        <v>25.177972027972004</v>
      </c>
      <c r="BJ1235" s="21">
        <v>30.905000000000001</v>
      </c>
      <c r="BK1235" s="21">
        <v>35.08</v>
      </c>
      <c r="BL1235" s="8"/>
      <c r="BM1235" s="71">
        <v>906</v>
      </c>
      <c r="BN1235" s="143">
        <v>6</v>
      </c>
      <c r="BO1235" s="7">
        <v>17</v>
      </c>
      <c r="BP1235" s="7">
        <v>56</v>
      </c>
      <c r="BQ1235" s="7">
        <v>291</v>
      </c>
      <c r="BR1235" s="7">
        <v>327</v>
      </c>
      <c r="BS1235" s="7">
        <v>163</v>
      </c>
      <c r="BT1235" s="7">
        <v>34</v>
      </c>
      <c r="BU1235" s="7">
        <v>7</v>
      </c>
      <c r="BV1235" s="7">
        <v>4</v>
      </c>
      <c r="BW1235" s="7">
        <v>1</v>
      </c>
      <c r="BX1235" s="7">
        <v>0</v>
      </c>
      <c r="BY1235" s="7">
        <v>0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827</v>
      </c>
      <c r="CI1235" s="25">
        <v>0.91280353200883002</v>
      </c>
      <c r="CJ1235" s="74">
        <v>605</v>
      </c>
      <c r="CK1235" s="25">
        <v>0.66777041942604853</v>
      </c>
      <c r="CL1235" s="74">
        <v>45</v>
      </c>
      <c r="CM1235" s="25">
        <v>4.9668874172185427E-2</v>
      </c>
      <c r="CN1235" s="21">
        <v>26.270883002207526</v>
      </c>
      <c r="CO1235" s="21">
        <v>31.217499999999994</v>
      </c>
      <c r="CP1235" s="21">
        <v>35.077999999999996</v>
      </c>
      <c r="CQ1235" s="8"/>
    </row>
    <row r="1236" spans="1:95" x14ac:dyDescent="0.35">
      <c r="A1236" s="134">
        <v>6</v>
      </c>
      <c r="B1236" s="184">
        <v>0.70833299999999999</v>
      </c>
      <c r="C1236" s="71">
        <v>462</v>
      </c>
      <c r="D1236" s="154">
        <v>0</v>
      </c>
      <c r="E1236" s="91">
        <v>1</v>
      </c>
      <c r="F1236" s="91">
        <v>16</v>
      </c>
      <c r="G1236" s="91">
        <v>110</v>
      </c>
      <c r="H1236" s="91">
        <v>210</v>
      </c>
      <c r="I1236" s="91">
        <v>103</v>
      </c>
      <c r="J1236" s="91">
        <v>17</v>
      </c>
      <c r="K1236" s="91">
        <v>5</v>
      </c>
      <c r="L1236" s="91">
        <v>0</v>
      </c>
      <c r="M1236" s="91">
        <v>0</v>
      </c>
      <c r="N1236" s="91">
        <v>0</v>
      </c>
      <c r="O1236" s="91">
        <v>0</v>
      </c>
      <c r="P1236" s="91">
        <v>0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445</v>
      </c>
      <c r="Y1236" s="25">
        <v>0.96320346320346317</v>
      </c>
      <c r="Z1236" s="74">
        <v>367</v>
      </c>
      <c r="AA1236" s="25">
        <v>0.7943722943722944</v>
      </c>
      <c r="AB1236" s="74">
        <v>22</v>
      </c>
      <c r="AC1236" s="25">
        <v>4.7619047619047616E-2</v>
      </c>
      <c r="AD1236" s="21">
        <v>27.679696969696984</v>
      </c>
      <c r="AE1236" s="21">
        <v>32.016500000000001</v>
      </c>
      <c r="AF1236" s="21">
        <v>34.9435</v>
      </c>
      <c r="AG1236" s="8"/>
      <c r="AH1236" s="71">
        <v>411</v>
      </c>
      <c r="AI1236" s="154">
        <v>1</v>
      </c>
      <c r="AJ1236" s="91">
        <v>2</v>
      </c>
      <c r="AK1236" s="91">
        <v>37</v>
      </c>
      <c r="AL1236" s="91">
        <v>161</v>
      </c>
      <c r="AM1236" s="91">
        <v>134</v>
      </c>
      <c r="AN1236" s="91">
        <v>58</v>
      </c>
      <c r="AO1236" s="91">
        <v>12</v>
      </c>
      <c r="AP1236" s="91">
        <v>4</v>
      </c>
      <c r="AQ1236" s="91">
        <v>2</v>
      </c>
      <c r="AR1236" s="91">
        <v>0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370</v>
      </c>
      <c r="BD1236" s="25">
        <v>0.9002433090024331</v>
      </c>
      <c r="BE1236" s="74">
        <v>245</v>
      </c>
      <c r="BF1236" s="25">
        <v>0.59610705596107061</v>
      </c>
      <c r="BG1236" s="74">
        <v>18</v>
      </c>
      <c r="BH1236" s="25">
        <v>4.3795620437956206E-2</v>
      </c>
      <c r="BI1236" s="21">
        <v>25.83362530413627</v>
      </c>
      <c r="BJ1236" s="21">
        <v>30.939999999999998</v>
      </c>
      <c r="BK1236" s="21">
        <v>34.752000000000002</v>
      </c>
      <c r="BL1236" s="8"/>
      <c r="BM1236" s="71">
        <v>873</v>
      </c>
      <c r="BN1236" s="143">
        <v>1</v>
      </c>
      <c r="BO1236" s="7">
        <v>3</v>
      </c>
      <c r="BP1236" s="7">
        <v>53</v>
      </c>
      <c r="BQ1236" s="7">
        <v>271</v>
      </c>
      <c r="BR1236" s="7">
        <v>344</v>
      </c>
      <c r="BS1236" s="7">
        <v>161</v>
      </c>
      <c r="BT1236" s="7">
        <v>29</v>
      </c>
      <c r="BU1236" s="7">
        <v>9</v>
      </c>
      <c r="BV1236" s="7">
        <v>2</v>
      </c>
      <c r="BW1236" s="7">
        <v>0</v>
      </c>
      <c r="BX1236" s="7">
        <v>0</v>
      </c>
      <c r="BY1236" s="7">
        <v>0</v>
      </c>
      <c r="BZ1236" s="7">
        <v>0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815</v>
      </c>
      <c r="CI1236" s="25">
        <v>0.93356242840778925</v>
      </c>
      <c r="CJ1236" s="74">
        <v>612</v>
      </c>
      <c r="CK1236" s="25">
        <v>0.7010309278350515</v>
      </c>
      <c r="CL1236" s="74">
        <v>40</v>
      </c>
      <c r="CM1236" s="25">
        <v>4.5819014891179836E-2</v>
      </c>
      <c r="CN1236" s="21">
        <v>26.810584192439901</v>
      </c>
      <c r="CO1236" s="21">
        <v>31.529</v>
      </c>
      <c r="CP1236" s="21">
        <v>34.776000000000003</v>
      </c>
      <c r="CQ1236" s="8"/>
    </row>
    <row r="1237" spans="1:95" x14ac:dyDescent="0.35">
      <c r="A1237" s="134">
        <v>6</v>
      </c>
      <c r="B1237" s="184">
        <v>0.75</v>
      </c>
      <c r="C1237" s="71">
        <v>458</v>
      </c>
      <c r="D1237" s="154">
        <v>0</v>
      </c>
      <c r="E1237" s="91">
        <v>8</v>
      </c>
      <c r="F1237" s="91">
        <v>14</v>
      </c>
      <c r="G1237" s="91">
        <v>108</v>
      </c>
      <c r="H1237" s="91">
        <v>215</v>
      </c>
      <c r="I1237" s="91">
        <v>93</v>
      </c>
      <c r="J1237" s="91">
        <v>19</v>
      </c>
      <c r="K1237" s="91">
        <v>1</v>
      </c>
      <c r="L1237" s="91">
        <v>0</v>
      </c>
      <c r="M1237" s="91">
        <v>0</v>
      </c>
      <c r="N1237" s="91">
        <v>0</v>
      </c>
      <c r="O1237" s="91">
        <v>0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436</v>
      </c>
      <c r="Y1237" s="25">
        <v>0.95196506550218341</v>
      </c>
      <c r="Z1237" s="74">
        <v>363</v>
      </c>
      <c r="AA1237" s="25">
        <v>0.79257641921397382</v>
      </c>
      <c r="AB1237" s="74">
        <v>20</v>
      </c>
      <c r="AC1237" s="25">
        <v>4.3668122270742356E-2</v>
      </c>
      <c r="AD1237" s="21">
        <v>27.236899563318786</v>
      </c>
      <c r="AE1237" s="21">
        <v>31.570499999999996</v>
      </c>
      <c r="AF1237" s="21">
        <v>34.326999999999991</v>
      </c>
      <c r="AG1237" s="8"/>
      <c r="AH1237" s="71">
        <v>401</v>
      </c>
      <c r="AI1237" s="154">
        <v>2</v>
      </c>
      <c r="AJ1237" s="91">
        <v>2</v>
      </c>
      <c r="AK1237" s="91">
        <v>46</v>
      </c>
      <c r="AL1237" s="91">
        <v>177</v>
      </c>
      <c r="AM1237" s="91">
        <v>123</v>
      </c>
      <c r="AN1237" s="91">
        <v>38</v>
      </c>
      <c r="AO1237" s="91">
        <v>10</v>
      </c>
      <c r="AP1237" s="91">
        <v>3</v>
      </c>
      <c r="AQ1237" s="91">
        <v>0</v>
      </c>
      <c r="AR1237" s="91">
        <v>0</v>
      </c>
      <c r="AS1237" s="91">
        <v>0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351</v>
      </c>
      <c r="BD1237" s="25">
        <v>0.87531172069825436</v>
      </c>
      <c r="BE1237" s="74">
        <v>201</v>
      </c>
      <c r="BF1237" s="25">
        <v>0.50124688279301743</v>
      </c>
      <c r="BG1237" s="74">
        <v>13</v>
      </c>
      <c r="BH1237" s="25">
        <v>3.2418952618453865E-2</v>
      </c>
      <c r="BI1237" s="21">
        <v>24.733241895261838</v>
      </c>
      <c r="BJ1237" s="21">
        <v>29.491</v>
      </c>
      <c r="BK1237" s="21">
        <v>33.54</v>
      </c>
      <c r="BL1237" s="8"/>
      <c r="BM1237" s="71">
        <v>859</v>
      </c>
      <c r="BN1237" s="143">
        <v>2</v>
      </c>
      <c r="BO1237" s="7">
        <v>10</v>
      </c>
      <c r="BP1237" s="7">
        <v>60</v>
      </c>
      <c r="BQ1237" s="7">
        <v>285</v>
      </c>
      <c r="BR1237" s="7">
        <v>338</v>
      </c>
      <c r="BS1237" s="7">
        <v>131</v>
      </c>
      <c r="BT1237" s="7">
        <v>29</v>
      </c>
      <c r="BU1237" s="7">
        <v>4</v>
      </c>
      <c r="BV1237" s="7">
        <v>0</v>
      </c>
      <c r="BW1237" s="7">
        <v>0</v>
      </c>
      <c r="BX1237" s="7">
        <v>0</v>
      </c>
      <c r="BY1237" s="7">
        <v>0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787</v>
      </c>
      <c r="CI1237" s="25">
        <v>0.91618160651920844</v>
      </c>
      <c r="CJ1237" s="74">
        <v>564</v>
      </c>
      <c r="CK1237" s="25">
        <v>0.65657741559953431</v>
      </c>
      <c r="CL1237" s="74">
        <v>33</v>
      </c>
      <c r="CM1237" s="25">
        <v>3.8416763678696161E-2</v>
      </c>
      <c r="CN1237" s="21">
        <v>26.068137369033732</v>
      </c>
      <c r="CO1237" s="21">
        <v>30.88</v>
      </c>
      <c r="CP1237" s="21">
        <v>34.08</v>
      </c>
      <c r="CQ1237" s="8"/>
    </row>
    <row r="1238" spans="1:95" x14ac:dyDescent="0.35">
      <c r="A1238" s="134">
        <v>6</v>
      </c>
      <c r="B1238" s="184">
        <v>0.79166700000000001</v>
      </c>
      <c r="C1238" s="71">
        <v>420</v>
      </c>
      <c r="D1238" s="154">
        <v>1</v>
      </c>
      <c r="E1238" s="91">
        <v>7</v>
      </c>
      <c r="F1238" s="91">
        <v>27</v>
      </c>
      <c r="G1238" s="91">
        <v>102</v>
      </c>
      <c r="H1238" s="91">
        <v>166</v>
      </c>
      <c r="I1238" s="91">
        <v>97</v>
      </c>
      <c r="J1238" s="91">
        <v>12</v>
      </c>
      <c r="K1238" s="91">
        <v>5</v>
      </c>
      <c r="L1238" s="91">
        <v>2</v>
      </c>
      <c r="M1238" s="91">
        <v>1</v>
      </c>
      <c r="N1238" s="91">
        <v>0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385</v>
      </c>
      <c r="Y1238" s="25">
        <v>0.91666666666666663</v>
      </c>
      <c r="Z1238" s="74">
        <v>306</v>
      </c>
      <c r="AA1238" s="25">
        <v>0.72857142857142854</v>
      </c>
      <c r="AB1238" s="74">
        <v>20</v>
      </c>
      <c r="AC1238" s="25">
        <v>4.7619047619047616E-2</v>
      </c>
      <c r="AD1238" s="21">
        <v>27.118999999999982</v>
      </c>
      <c r="AE1238" s="21">
        <v>31.754000000000001</v>
      </c>
      <c r="AF1238" s="21">
        <v>34.919000000000004</v>
      </c>
      <c r="AG1238" s="8"/>
      <c r="AH1238" s="71">
        <v>380</v>
      </c>
      <c r="AI1238" s="154">
        <v>3</v>
      </c>
      <c r="AJ1238" s="91">
        <v>5</v>
      </c>
      <c r="AK1238" s="91">
        <v>34</v>
      </c>
      <c r="AL1238" s="91">
        <v>139</v>
      </c>
      <c r="AM1238" s="91">
        <v>130</v>
      </c>
      <c r="AN1238" s="91">
        <v>50</v>
      </c>
      <c r="AO1238" s="91">
        <v>10</v>
      </c>
      <c r="AP1238" s="91">
        <v>4</v>
      </c>
      <c r="AQ1238" s="91">
        <v>3</v>
      </c>
      <c r="AR1238" s="91">
        <v>2</v>
      </c>
      <c r="AS1238" s="91">
        <v>0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338</v>
      </c>
      <c r="BD1238" s="25">
        <v>0.88947368421052631</v>
      </c>
      <c r="BE1238" s="74">
        <v>228</v>
      </c>
      <c r="BF1238" s="25">
        <v>0.6</v>
      </c>
      <c r="BG1238" s="74">
        <v>19</v>
      </c>
      <c r="BH1238" s="25">
        <v>0.05</v>
      </c>
      <c r="BI1238" s="21">
        <v>25.670973684210548</v>
      </c>
      <c r="BJ1238" s="21">
        <v>30.572499999999998</v>
      </c>
      <c r="BK1238" s="21">
        <v>35.37149999999999</v>
      </c>
      <c r="BL1238" s="8"/>
      <c r="BM1238" s="71">
        <v>800</v>
      </c>
      <c r="BN1238" s="143">
        <v>4</v>
      </c>
      <c r="BO1238" s="7">
        <v>12</v>
      </c>
      <c r="BP1238" s="7">
        <v>61</v>
      </c>
      <c r="BQ1238" s="7">
        <v>241</v>
      </c>
      <c r="BR1238" s="7">
        <v>296</v>
      </c>
      <c r="BS1238" s="7">
        <v>147</v>
      </c>
      <c r="BT1238" s="7">
        <v>22</v>
      </c>
      <c r="BU1238" s="7">
        <v>9</v>
      </c>
      <c r="BV1238" s="7">
        <v>5</v>
      </c>
      <c r="BW1238" s="7">
        <v>3</v>
      </c>
      <c r="BX1238" s="7">
        <v>0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723</v>
      </c>
      <c r="CI1238" s="25">
        <v>0.90375000000000005</v>
      </c>
      <c r="CJ1238" s="74">
        <v>534</v>
      </c>
      <c r="CK1238" s="25">
        <v>0.66749999999999998</v>
      </c>
      <c r="CL1238" s="74">
        <v>39</v>
      </c>
      <c r="CM1238" s="25">
        <v>4.8750000000000002E-2</v>
      </c>
      <c r="CN1238" s="21">
        <v>26.4311875</v>
      </c>
      <c r="CO1238" s="21">
        <v>31.3325</v>
      </c>
      <c r="CP1238" s="21">
        <v>34.918999999999997</v>
      </c>
      <c r="CQ1238" s="8"/>
    </row>
    <row r="1239" spans="1:95" x14ac:dyDescent="0.35">
      <c r="A1239" s="134">
        <v>6</v>
      </c>
      <c r="B1239" s="184">
        <v>0.83333299999999999</v>
      </c>
      <c r="C1239" s="71">
        <v>327</v>
      </c>
      <c r="D1239" s="154">
        <v>0</v>
      </c>
      <c r="E1239" s="91">
        <v>0</v>
      </c>
      <c r="F1239" s="91">
        <v>7</v>
      </c>
      <c r="G1239" s="91">
        <v>69</v>
      </c>
      <c r="H1239" s="91">
        <v>128</v>
      </c>
      <c r="I1239" s="91">
        <v>93</v>
      </c>
      <c r="J1239" s="91">
        <v>26</v>
      </c>
      <c r="K1239" s="91">
        <v>4</v>
      </c>
      <c r="L1239" s="91">
        <v>0</v>
      </c>
      <c r="M1239" s="91">
        <v>0</v>
      </c>
      <c r="N1239" s="91">
        <v>0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320</v>
      </c>
      <c r="Y1239" s="25">
        <v>0.9785932721712538</v>
      </c>
      <c r="Z1239" s="74">
        <v>272</v>
      </c>
      <c r="AA1239" s="25">
        <v>0.83180428134556572</v>
      </c>
      <c r="AB1239" s="74">
        <v>30</v>
      </c>
      <c r="AC1239" s="25">
        <v>9.1743119266055051E-2</v>
      </c>
      <c r="AD1239" s="21">
        <v>28.654617737003047</v>
      </c>
      <c r="AE1239" s="21">
        <v>33.957999999999998</v>
      </c>
      <c r="AF1239" s="21">
        <v>36.625999999999998</v>
      </c>
      <c r="AG1239" s="8"/>
      <c r="AH1239" s="71">
        <v>328</v>
      </c>
      <c r="AI1239" s="154">
        <v>0</v>
      </c>
      <c r="AJ1239" s="91">
        <v>3</v>
      </c>
      <c r="AK1239" s="91">
        <v>17</v>
      </c>
      <c r="AL1239" s="91">
        <v>144</v>
      </c>
      <c r="AM1239" s="91">
        <v>115</v>
      </c>
      <c r="AN1239" s="91">
        <v>33</v>
      </c>
      <c r="AO1239" s="91">
        <v>9</v>
      </c>
      <c r="AP1239" s="91">
        <v>6</v>
      </c>
      <c r="AQ1239" s="91">
        <v>0</v>
      </c>
      <c r="AR1239" s="91">
        <v>0</v>
      </c>
      <c r="AS1239" s="91">
        <v>1</v>
      </c>
      <c r="AT1239" s="91">
        <v>0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308</v>
      </c>
      <c r="BD1239" s="25">
        <v>0.93902439024390238</v>
      </c>
      <c r="BE1239" s="74">
        <v>192</v>
      </c>
      <c r="BF1239" s="25">
        <v>0.58536585365853655</v>
      </c>
      <c r="BG1239" s="74">
        <v>16</v>
      </c>
      <c r="BH1239" s="25">
        <v>4.878048780487805E-2</v>
      </c>
      <c r="BI1239" s="21">
        <v>25.700914634146351</v>
      </c>
      <c r="BJ1239" s="21">
        <v>30.067499999999995</v>
      </c>
      <c r="BK1239" s="21">
        <v>35.190000000000005</v>
      </c>
      <c r="BL1239" s="8"/>
      <c r="BM1239" s="71">
        <v>655</v>
      </c>
      <c r="BN1239" s="143">
        <v>0</v>
      </c>
      <c r="BO1239" s="7">
        <v>3</v>
      </c>
      <c r="BP1239" s="7">
        <v>24</v>
      </c>
      <c r="BQ1239" s="7">
        <v>213</v>
      </c>
      <c r="BR1239" s="7">
        <v>243</v>
      </c>
      <c r="BS1239" s="7">
        <v>126</v>
      </c>
      <c r="BT1239" s="7">
        <v>35</v>
      </c>
      <c r="BU1239" s="7">
        <v>10</v>
      </c>
      <c r="BV1239" s="7">
        <v>0</v>
      </c>
      <c r="BW1239" s="7">
        <v>0</v>
      </c>
      <c r="BX1239" s="7">
        <v>1</v>
      </c>
      <c r="BY1239" s="7">
        <v>0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628</v>
      </c>
      <c r="CI1239" s="25">
        <v>0.95877862595419849</v>
      </c>
      <c r="CJ1239" s="74">
        <v>464</v>
      </c>
      <c r="CK1239" s="25">
        <v>0.7083969465648855</v>
      </c>
      <c r="CL1239" s="74">
        <v>46</v>
      </c>
      <c r="CM1239" s="25">
        <v>7.0229007633587789E-2</v>
      </c>
      <c r="CN1239" s="21">
        <v>27.175511450381656</v>
      </c>
      <c r="CO1239" s="21">
        <v>32.228000000000002</v>
      </c>
      <c r="CP1239" s="21">
        <v>36.340000000000003</v>
      </c>
      <c r="CQ1239" s="8"/>
    </row>
    <row r="1240" spans="1:95" x14ac:dyDescent="0.35">
      <c r="A1240" s="134">
        <v>6</v>
      </c>
      <c r="B1240" s="184">
        <v>0.875</v>
      </c>
      <c r="C1240" s="71">
        <v>250</v>
      </c>
      <c r="D1240" s="154">
        <v>0</v>
      </c>
      <c r="E1240" s="91">
        <v>0</v>
      </c>
      <c r="F1240" s="91">
        <v>4</v>
      </c>
      <c r="G1240" s="91">
        <v>47</v>
      </c>
      <c r="H1240" s="91">
        <v>112</v>
      </c>
      <c r="I1240" s="91">
        <v>65</v>
      </c>
      <c r="J1240" s="91">
        <v>16</v>
      </c>
      <c r="K1240" s="91">
        <v>3</v>
      </c>
      <c r="L1240" s="91">
        <v>2</v>
      </c>
      <c r="M1240" s="91">
        <v>0</v>
      </c>
      <c r="N1240" s="91">
        <v>1</v>
      </c>
      <c r="O1240" s="91">
        <v>0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246</v>
      </c>
      <c r="Y1240" s="25">
        <v>0.98399999999999999</v>
      </c>
      <c r="Z1240" s="74">
        <v>221</v>
      </c>
      <c r="AA1240" s="25">
        <v>0.88400000000000001</v>
      </c>
      <c r="AB1240" s="74">
        <v>22</v>
      </c>
      <c r="AC1240" s="25">
        <v>8.7999999999999995E-2</v>
      </c>
      <c r="AD1240" s="21">
        <v>29.007919999999991</v>
      </c>
      <c r="AE1240" s="21">
        <v>33.937999999999995</v>
      </c>
      <c r="AF1240" s="21">
        <v>36.398000000000003</v>
      </c>
      <c r="AG1240" s="8"/>
      <c r="AH1240" s="71">
        <v>281</v>
      </c>
      <c r="AI1240" s="154">
        <v>0</v>
      </c>
      <c r="AJ1240" s="91">
        <v>1</v>
      </c>
      <c r="AK1240" s="91">
        <v>18</v>
      </c>
      <c r="AL1240" s="91">
        <v>76</v>
      </c>
      <c r="AM1240" s="91">
        <v>111</v>
      </c>
      <c r="AN1240" s="91">
        <v>48</v>
      </c>
      <c r="AO1240" s="91">
        <v>16</v>
      </c>
      <c r="AP1240" s="91">
        <v>8</v>
      </c>
      <c r="AQ1240" s="91">
        <v>3</v>
      </c>
      <c r="AR1240" s="91">
        <v>0</v>
      </c>
      <c r="AS1240" s="91">
        <v>0</v>
      </c>
      <c r="AT1240" s="91">
        <v>0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262</v>
      </c>
      <c r="BD1240" s="25">
        <v>0.93238434163701067</v>
      </c>
      <c r="BE1240" s="74">
        <v>208</v>
      </c>
      <c r="BF1240" s="25">
        <v>0.74021352313167255</v>
      </c>
      <c r="BG1240" s="74">
        <v>27</v>
      </c>
      <c r="BH1240" s="25">
        <v>9.6085409252669035E-2</v>
      </c>
      <c r="BI1240" s="21">
        <v>27.415551601423481</v>
      </c>
      <c r="BJ1240" s="21">
        <v>32.363999999999997</v>
      </c>
      <c r="BK1240" s="21">
        <v>38.898999999999994</v>
      </c>
      <c r="BL1240" s="8"/>
      <c r="BM1240" s="71">
        <v>531</v>
      </c>
      <c r="BN1240" s="143">
        <v>0</v>
      </c>
      <c r="BO1240" s="7">
        <v>1</v>
      </c>
      <c r="BP1240" s="7">
        <v>22</v>
      </c>
      <c r="BQ1240" s="7">
        <v>123</v>
      </c>
      <c r="BR1240" s="7">
        <v>223</v>
      </c>
      <c r="BS1240" s="7">
        <v>113</v>
      </c>
      <c r="BT1240" s="7">
        <v>32</v>
      </c>
      <c r="BU1240" s="7">
        <v>11</v>
      </c>
      <c r="BV1240" s="7">
        <v>5</v>
      </c>
      <c r="BW1240" s="7">
        <v>0</v>
      </c>
      <c r="BX1240" s="7">
        <v>1</v>
      </c>
      <c r="BY1240" s="7">
        <v>0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508</v>
      </c>
      <c r="CI1240" s="25">
        <v>0.95668549905838041</v>
      </c>
      <c r="CJ1240" s="74">
        <v>429</v>
      </c>
      <c r="CK1240" s="25">
        <v>0.80790960451977401</v>
      </c>
      <c r="CL1240" s="74">
        <v>49</v>
      </c>
      <c r="CM1240" s="25">
        <v>9.2278719397363471E-2</v>
      </c>
      <c r="CN1240" s="21">
        <v>28.165254237288163</v>
      </c>
      <c r="CO1240" s="21">
        <v>33.26</v>
      </c>
      <c r="CP1240" s="21">
        <v>37.381999999999998</v>
      </c>
      <c r="CQ1240" s="8"/>
    </row>
    <row r="1241" spans="1:95" x14ac:dyDescent="0.35">
      <c r="A1241" s="134">
        <v>6</v>
      </c>
      <c r="B1241" s="184">
        <v>0.91666700000000001</v>
      </c>
      <c r="C1241" s="71">
        <v>191</v>
      </c>
      <c r="D1241" s="154">
        <v>0</v>
      </c>
      <c r="E1241" s="91">
        <v>0</v>
      </c>
      <c r="F1241" s="91">
        <v>0</v>
      </c>
      <c r="G1241" s="91">
        <v>25</v>
      </c>
      <c r="H1241" s="91">
        <v>75</v>
      </c>
      <c r="I1241" s="91">
        <v>65</v>
      </c>
      <c r="J1241" s="91">
        <v>20</v>
      </c>
      <c r="K1241" s="91">
        <v>3</v>
      </c>
      <c r="L1241" s="91">
        <v>0</v>
      </c>
      <c r="M1241" s="91">
        <v>2</v>
      </c>
      <c r="N1241" s="91">
        <v>0</v>
      </c>
      <c r="O1241" s="91">
        <v>0</v>
      </c>
      <c r="P1241" s="91">
        <v>0</v>
      </c>
      <c r="Q1241" s="91">
        <v>0</v>
      </c>
      <c r="R1241" s="91">
        <v>1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191</v>
      </c>
      <c r="Y1241" s="25">
        <v>1</v>
      </c>
      <c r="Z1241" s="74">
        <v>176</v>
      </c>
      <c r="AA1241" s="25">
        <v>0.92146596858638741</v>
      </c>
      <c r="AB1241" s="74">
        <v>26</v>
      </c>
      <c r="AC1241" s="25">
        <v>0.13612565445026178</v>
      </c>
      <c r="AD1241" s="21">
        <v>30.458481675392679</v>
      </c>
      <c r="AE1241" s="21">
        <v>34.739999999999995</v>
      </c>
      <c r="AF1241" s="21">
        <v>39.153999999999989</v>
      </c>
      <c r="AG1241" s="8"/>
      <c r="AH1241" s="71">
        <v>217</v>
      </c>
      <c r="AI1241" s="154">
        <v>1</v>
      </c>
      <c r="AJ1241" s="91">
        <v>1</v>
      </c>
      <c r="AK1241" s="91">
        <v>21</v>
      </c>
      <c r="AL1241" s="91">
        <v>49</v>
      </c>
      <c r="AM1241" s="91">
        <v>89</v>
      </c>
      <c r="AN1241" s="91">
        <v>39</v>
      </c>
      <c r="AO1241" s="91">
        <v>9</v>
      </c>
      <c r="AP1241" s="91">
        <v>6</v>
      </c>
      <c r="AQ1241" s="91">
        <v>0</v>
      </c>
      <c r="AR1241" s="91">
        <v>1</v>
      </c>
      <c r="AS1241" s="91">
        <v>1</v>
      </c>
      <c r="AT1241" s="91">
        <v>0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193</v>
      </c>
      <c r="BD1241" s="25">
        <v>0.88940092165898621</v>
      </c>
      <c r="BE1241" s="74">
        <v>155</v>
      </c>
      <c r="BF1241" s="25">
        <v>0.7142857142857143</v>
      </c>
      <c r="BG1241" s="74">
        <v>17</v>
      </c>
      <c r="BH1241" s="25">
        <v>7.8341013824884786E-2</v>
      </c>
      <c r="BI1241" s="21">
        <v>27.352995391705054</v>
      </c>
      <c r="BJ1241" s="21">
        <v>32.832999999999998</v>
      </c>
      <c r="BK1241" s="21">
        <v>38.485999999999997</v>
      </c>
      <c r="BL1241" s="8"/>
      <c r="BM1241" s="71">
        <v>408</v>
      </c>
      <c r="BN1241" s="143">
        <v>1</v>
      </c>
      <c r="BO1241" s="7">
        <v>1</v>
      </c>
      <c r="BP1241" s="7">
        <v>21</v>
      </c>
      <c r="BQ1241" s="7">
        <v>74</v>
      </c>
      <c r="BR1241" s="7">
        <v>164</v>
      </c>
      <c r="BS1241" s="7">
        <v>104</v>
      </c>
      <c r="BT1241" s="7">
        <v>29</v>
      </c>
      <c r="BU1241" s="7">
        <v>9</v>
      </c>
      <c r="BV1241" s="7">
        <v>0</v>
      </c>
      <c r="BW1241" s="7">
        <v>3</v>
      </c>
      <c r="BX1241" s="7">
        <v>1</v>
      </c>
      <c r="BY1241" s="7">
        <v>0</v>
      </c>
      <c r="BZ1241" s="7">
        <v>0</v>
      </c>
      <c r="CA1241" s="7">
        <v>0</v>
      </c>
      <c r="CB1241" s="7">
        <v>1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384</v>
      </c>
      <c r="CI1241" s="25">
        <v>0.94117647058823528</v>
      </c>
      <c r="CJ1241" s="74">
        <v>331</v>
      </c>
      <c r="CK1241" s="25">
        <v>0.81127450980392157</v>
      </c>
      <c r="CL1241" s="74">
        <v>43</v>
      </c>
      <c r="CM1241" s="25">
        <v>0.1053921568627451</v>
      </c>
      <c r="CN1241" s="21">
        <v>28.806789215686258</v>
      </c>
      <c r="CO1241" s="21">
        <v>33.790999999999997</v>
      </c>
      <c r="CP1241" s="21">
        <v>38.679499999999997</v>
      </c>
      <c r="CQ1241" s="8"/>
    </row>
    <row r="1242" spans="1:95" x14ac:dyDescent="0.35">
      <c r="A1242" s="134">
        <v>6</v>
      </c>
      <c r="B1242" s="184">
        <v>0.95833299999999999</v>
      </c>
      <c r="C1242" s="72">
        <v>140</v>
      </c>
      <c r="D1242" s="195">
        <v>1</v>
      </c>
      <c r="E1242" s="196">
        <v>3</v>
      </c>
      <c r="F1242" s="196">
        <v>0</v>
      </c>
      <c r="G1242" s="196">
        <v>17</v>
      </c>
      <c r="H1242" s="196">
        <v>38</v>
      </c>
      <c r="I1242" s="196">
        <v>47</v>
      </c>
      <c r="J1242" s="196">
        <v>28</v>
      </c>
      <c r="K1242" s="196">
        <v>4</v>
      </c>
      <c r="L1242" s="196">
        <v>1</v>
      </c>
      <c r="M1242" s="196">
        <v>1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136</v>
      </c>
      <c r="Y1242" s="209">
        <v>0.97142857142857142</v>
      </c>
      <c r="Z1242" s="210">
        <v>123</v>
      </c>
      <c r="AA1242" s="209">
        <v>0.87857142857142856</v>
      </c>
      <c r="AB1242" s="210">
        <v>34</v>
      </c>
      <c r="AC1242" s="209">
        <v>0.24285714285714285</v>
      </c>
      <c r="AD1242" s="92">
        <v>30.742214285714283</v>
      </c>
      <c r="AE1242" s="92">
        <v>36.173999999999999</v>
      </c>
      <c r="AF1242" s="92">
        <v>39.637999999999998</v>
      </c>
      <c r="AG1242" s="8"/>
      <c r="AH1242" s="72">
        <v>172</v>
      </c>
      <c r="AI1242" s="195">
        <v>0</v>
      </c>
      <c r="AJ1242" s="196">
        <v>0</v>
      </c>
      <c r="AK1242" s="196">
        <v>12</v>
      </c>
      <c r="AL1242" s="196">
        <v>32</v>
      </c>
      <c r="AM1242" s="196">
        <v>60</v>
      </c>
      <c r="AN1242" s="196">
        <v>45</v>
      </c>
      <c r="AO1242" s="196">
        <v>18</v>
      </c>
      <c r="AP1242" s="196">
        <v>3</v>
      </c>
      <c r="AQ1242" s="196">
        <v>2</v>
      </c>
      <c r="AR1242" s="196">
        <v>0</v>
      </c>
      <c r="AS1242" s="196">
        <v>0</v>
      </c>
      <c r="AT1242" s="196">
        <v>0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160</v>
      </c>
      <c r="BD1242" s="209">
        <v>0.93023255813953487</v>
      </c>
      <c r="BE1242" s="210">
        <v>133</v>
      </c>
      <c r="BF1242" s="209">
        <v>0.77325581395348841</v>
      </c>
      <c r="BG1242" s="210">
        <v>23</v>
      </c>
      <c r="BH1242" s="209">
        <v>0.13372093023255813</v>
      </c>
      <c r="BI1242" s="92">
        <v>28.760174418604631</v>
      </c>
      <c r="BJ1242" s="92">
        <v>34.120999999999995</v>
      </c>
      <c r="BK1242" s="92">
        <v>39.606999999999999</v>
      </c>
      <c r="BL1242" s="8"/>
      <c r="BM1242" s="72">
        <v>312</v>
      </c>
      <c r="BN1242" s="208">
        <v>1</v>
      </c>
      <c r="BO1242" s="11">
        <v>3</v>
      </c>
      <c r="BP1242" s="11">
        <v>12</v>
      </c>
      <c r="BQ1242" s="11">
        <v>49</v>
      </c>
      <c r="BR1242" s="11">
        <v>98</v>
      </c>
      <c r="BS1242" s="11">
        <v>92</v>
      </c>
      <c r="BT1242" s="11">
        <v>46</v>
      </c>
      <c r="BU1242" s="11">
        <v>7</v>
      </c>
      <c r="BV1242" s="11">
        <v>3</v>
      </c>
      <c r="BW1242" s="11">
        <v>1</v>
      </c>
      <c r="BX1242" s="11">
        <v>0</v>
      </c>
      <c r="BY1242" s="11">
        <v>0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296</v>
      </c>
      <c r="CI1242" s="209">
        <v>0.94871794871794868</v>
      </c>
      <c r="CJ1242" s="210">
        <v>256</v>
      </c>
      <c r="CK1242" s="209">
        <v>0.82051282051282048</v>
      </c>
      <c r="CL1242" s="210">
        <v>57</v>
      </c>
      <c r="CM1242" s="209">
        <v>0.18269230769230768</v>
      </c>
      <c r="CN1242" s="92">
        <v>29.649551282051309</v>
      </c>
      <c r="CO1242" s="92">
        <v>35.5015</v>
      </c>
      <c r="CP1242" s="92">
        <v>39.606999999999999</v>
      </c>
      <c r="CQ1242" s="8"/>
    </row>
    <row r="1243" spans="1:95" x14ac:dyDescent="0.35">
      <c r="A1243" s="134"/>
      <c r="B1243" s="273" t="s">
        <v>57</v>
      </c>
      <c r="C1243" s="274">
        <v>4962</v>
      </c>
      <c r="D1243" s="275">
        <v>3</v>
      </c>
      <c r="E1243" s="275">
        <v>23</v>
      </c>
      <c r="F1243" s="275">
        <v>163</v>
      </c>
      <c r="G1243" s="275">
        <v>1296</v>
      </c>
      <c r="H1243" s="275">
        <v>2120</v>
      </c>
      <c r="I1243" s="275">
        <v>1083</v>
      </c>
      <c r="J1243" s="275">
        <v>228</v>
      </c>
      <c r="K1243" s="275">
        <v>32</v>
      </c>
      <c r="L1243" s="275">
        <v>12</v>
      </c>
      <c r="M1243" s="275">
        <v>1</v>
      </c>
      <c r="N1243" s="275">
        <v>1</v>
      </c>
      <c r="O1243" s="275">
        <v>0</v>
      </c>
      <c r="P1243" s="275">
        <v>0</v>
      </c>
      <c r="Q1243" s="275">
        <v>0</v>
      </c>
      <c r="R1243" s="275">
        <v>0</v>
      </c>
      <c r="S1243" s="275">
        <v>0</v>
      </c>
      <c r="T1243" s="275">
        <v>0</v>
      </c>
      <c r="U1243" s="275">
        <v>0</v>
      </c>
      <c r="V1243" s="275">
        <v>0</v>
      </c>
      <c r="W1243" s="276">
        <v>0</v>
      </c>
      <c r="X1243" s="277">
        <v>4772</v>
      </c>
      <c r="Y1243" s="293">
        <v>0.9617089883111648</v>
      </c>
      <c r="Z1243" s="277">
        <v>3898</v>
      </c>
      <c r="AA1243" s="293">
        <v>0.78557033454252323</v>
      </c>
      <c r="AB1243" s="277">
        <v>274</v>
      </c>
      <c r="AC1243" s="293">
        <v>5.5219669488109635E-2</v>
      </c>
      <c r="AD1243" s="294">
        <v>27.526112454655429</v>
      </c>
      <c r="AE1243" s="294">
        <v>32.145499999999998</v>
      </c>
      <c r="AF1243" s="294">
        <v>35.21</v>
      </c>
      <c r="AG1243" s="12"/>
      <c r="AH1243" s="277">
        <v>3839</v>
      </c>
      <c r="AI1243" s="275">
        <v>15</v>
      </c>
      <c r="AJ1243" s="275">
        <v>49</v>
      </c>
      <c r="AK1243" s="275">
        <v>325</v>
      </c>
      <c r="AL1243" s="275">
        <v>1377</v>
      </c>
      <c r="AM1243" s="275">
        <v>1276</v>
      </c>
      <c r="AN1243" s="275">
        <v>590</v>
      </c>
      <c r="AO1243" s="275">
        <v>147</v>
      </c>
      <c r="AP1243" s="275">
        <v>44</v>
      </c>
      <c r="AQ1243" s="275">
        <v>13</v>
      </c>
      <c r="AR1243" s="275">
        <v>2</v>
      </c>
      <c r="AS1243" s="275">
        <v>1</v>
      </c>
      <c r="AT1243" s="275">
        <v>0</v>
      </c>
      <c r="AU1243" s="275">
        <v>0</v>
      </c>
      <c r="AV1243" s="275">
        <v>0</v>
      </c>
      <c r="AW1243" s="275">
        <v>0</v>
      </c>
      <c r="AX1243" s="275">
        <v>0</v>
      </c>
      <c r="AY1243" s="275">
        <v>0</v>
      </c>
      <c r="AZ1243" s="275">
        <v>0</v>
      </c>
      <c r="BA1243" s="275">
        <v>0</v>
      </c>
      <c r="BB1243" s="276">
        <v>0</v>
      </c>
      <c r="BC1243" s="277">
        <v>3447</v>
      </c>
      <c r="BD1243" s="293">
        <v>0.89789007554050537</v>
      </c>
      <c r="BE1243" s="277">
        <v>2354</v>
      </c>
      <c r="BF1243" s="293">
        <v>0.61318051575931232</v>
      </c>
      <c r="BG1243" s="277">
        <v>205</v>
      </c>
      <c r="BH1243" s="293">
        <v>5.3399322740296955E-2</v>
      </c>
      <c r="BI1243" s="294">
        <v>25.982487626986213</v>
      </c>
      <c r="BJ1243" s="294">
        <v>31.16</v>
      </c>
      <c r="BK1243" s="294">
        <v>35.22</v>
      </c>
      <c r="BL1243" s="12"/>
      <c r="BM1243" s="277">
        <v>8801</v>
      </c>
      <c r="BN1243" s="275">
        <v>18</v>
      </c>
      <c r="BO1243" s="275">
        <v>72</v>
      </c>
      <c r="BP1243" s="275">
        <v>488</v>
      </c>
      <c r="BQ1243" s="275">
        <v>2673</v>
      </c>
      <c r="BR1243" s="275">
        <v>3396</v>
      </c>
      <c r="BS1243" s="275">
        <v>1673</v>
      </c>
      <c r="BT1243" s="275">
        <v>375</v>
      </c>
      <c r="BU1243" s="275">
        <v>76</v>
      </c>
      <c r="BV1243" s="275">
        <v>25</v>
      </c>
      <c r="BW1243" s="275">
        <v>3</v>
      </c>
      <c r="BX1243" s="275">
        <v>2</v>
      </c>
      <c r="BY1243" s="275">
        <v>0</v>
      </c>
      <c r="BZ1243" s="275">
        <v>0</v>
      </c>
      <c r="CA1243" s="275">
        <v>0</v>
      </c>
      <c r="CB1243" s="275">
        <v>0</v>
      </c>
      <c r="CC1243" s="275">
        <v>0</v>
      </c>
      <c r="CD1243" s="275">
        <v>0</v>
      </c>
      <c r="CE1243" s="275">
        <v>0</v>
      </c>
      <c r="CF1243" s="275">
        <v>0</v>
      </c>
      <c r="CG1243" s="276">
        <v>0</v>
      </c>
      <c r="CH1243" s="233">
        <v>8219</v>
      </c>
      <c r="CI1243" s="257">
        <v>0.9338711510055675</v>
      </c>
      <c r="CJ1243" s="233">
        <v>6252</v>
      </c>
      <c r="CK1243" s="257">
        <v>0.71037382115668679</v>
      </c>
      <c r="CL1243" s="233">
        <v>479</v>
      </c>
      <c r="CM1243" s="257">
        <v>5.4425633450744235E-2</v>
      </c>
      <c r="CN1243" s="258">
        <v>26.852782638336581</v>
      </c>
      <c r="CO1243" s="258">
        <v>31.76</v>
      </c>
      <c r="CP1243" s="258">
        <v>35.21</v>
      </c>
      <c r="CQ1243" s="8"/>
    </row>
    <row r="1244" spans="1:95" x14ac:dyDescent="0.35">
      <c r="A1244" s="134"/>
      <c r="B1244" s="278" t="s">
        <v>58</v>
      </c>
      <c r="C1244" s="279">
        <v>6034</v>
      </c>
      <c r="D1244" s="280">
        <v>4</v>
      </c>
      <c r="E1244" s="280">
        <v>30</v>
      </c>
      <c r="F1244" s="280">
        <v>202</v>
      </c>
      <c r="G1244" s="280">
        <v>1523</v>
      </c>
      <c r="H1244" s="280">
        <v>2547</v>
      </c>
      <c r="I1244" s="280">
        <v>1359</v>
      </c>
      <c r="J1244" s="280">
        <v>299</v>
      </c>
      <c r="K1244" s="280">
        <v>49</v>
      </c>
      <c r="L1244" s="280">
        <v>16</v>
      </c>
      <c r="M1244" s="280">
        <v>3</v>
      </c>
      <c r="N1244" s="280">
        <v>2</v>
      </c>
      <c r="O1244" s="280">
        <v>0</v>
      </c>
      <c r="P1244" s="280">
        <v>0</v>
      </c>
      <c r="Q1244" s="280">
        <v>0</v>
      </c>
      <c r="R1244" s="280">
        <v>0</v>
      </c>
      <c r="S1244" s="280">
        <v>0</v>
      </c>
      <c r="T1244" s="280">
        <v>0</v>
      </c>
      <c r="U1244" s="280">
        <v>0</v>
      </c>
      <c r="V1244" s="280">
        <v>0</v>
      </c>
      <c r="W1244" s="281">
        <v>0</v>
      </c>
      <c r="X1244" s="282">
        <v>5797</v>
      </c>
      <c r="Y1244" s="295">
        <v>0.9607225720914816</v>
      </c>
      <c r="Z1244" s="282">
        <v>4763</v>
      </c>
      <c r="AA1244" s="295">
        <v>0.78936029168047728</v>
      </c>
      <c r="AB1244" s="282">
        <v>369</v>
      </c>
      <c r="AC1244" s="295">
        <v>6.1153463705667883E-2</v>
      </c>
      <c r="AD1244" s="296">
        <v>27.669827643354299</v>
      </c>
      <c r="AE1244" s="296">
        <v>32.36</v>
      </c>
      <c r="AF1244" s="296">
        <v>35.54</v>
      </c>
      <c r="AG1244" s="12"/>
      <c r="AH1244" s="282">
        <v>4857</v>
      </c>
      <c r="AI1244" s="280">
        <v>18</v>
      </c>
      <c r="AJ1244" s="280">
        <v>58</v>
      </c>
      <c r="AK1244" s="280">
        <v>397</v>
      </c>
      <c r="AL1244" s="280">
        <v>1741</v>
      </c>
      <c r="AM1244" s="280">
        <v>1636</v>
      </c>
      <c r="AN1244" s="280">
        <v>729</v>
      </c>
      <c r="AO1244" s="280">
        <v>186</v>
      </c>
      <c r="AP1244" s="280">
        <v>66</v>
      </c>
      <c r="AQ1244" s="280">
        <v>19</v>
      </c>
      <c r="AR1244" s="280">
        <v>5</v>
      </c>
      <c r="AS1244" s="280">
        <v>2</v>
      </c>
      <c r="AT1244" s="280">
        <v>0</v>
      </c>
      <c r="AU1244" s="280">
        <v>0</v>
      </c>
      <c r="AV1244" s="280">
        <v>0</v>
      </c>
      <c r="AW1244" s="280">
        <v>0</v>
      </c>
      <c r="AX1244" s="280">
        <v>0</v>
      </c>
      <c r="AY1244" s="280">
        <v>0</v>
      </c>
      <c r="AZ1244" s="280">
        <v>0</v>
      </c>
      <c r="BA1244" s="280">
        <v>0</v>
      </c>
      <c r="BB1244" s="281">
        <v>0</v>
      </c>
      <c r="BC1244" s="282">
        <v>4381</v>
      </c>
      <c r="BD1244" s="295">
        <v>0.90199711756228129</v>
      </c>
      <c r="BE1244" s="282">
        <v>3004</v>
      </c>
      <c r="BF1244" s="295">
        <v>0.61848877908173772</v>
      </c>
      <c r="BG1244" s="282">
        <v>276</v>
      </c>
      <c r="BH1244" s="295">
        <v>5.6825200741198269E-2</v>
      </c>
      <c r="BI1244" s="296">
        <v>26.052678608194313</v>
      </c>
      <c r="BJ1244" s="296">
        <v>31.163000000000004</v>
      </c>
      <c r="BK1244" s="296">
        <v>35.464999999999975</v>
      </c>
      <c r="BL1244" s="12"/>
      <c r="BM1244" s="282">
        <v>10891</v>
      </c>
      <c r="BN1244" s="280">
        <v>22</v>
      </c>
      <c r="BO1244" s="280">
        <v>88</v>
      </c>
      <c r="BP1244" s="280">
        <v>599</v>
      </c>
      <c r="BQ1244" s="280">
        <v>3264</v>
      </c>
      <c r="BR1244" s="280">
        <v>4183</v>
      </c>
      <c r="BS1244" s="280">
        <v>2088</v>
      </c>
      <c r="BT1244" s="280">
        <v>485</v>
      </c>
      <c r="BU1244" s="280">
        <v>115</v>
      </c>
      <c r="BV1244" s="280">
        <v>35</v>
      </c>
      <c r="BW1244" s="280">
        <v>8</v>
      </c>
      <c r="BX1244" s="280">
        <v>4</v>
      </c>
      <c r="BY1244" s="280">
        <v>0</v>
      </c>
      <c r="BZ1244" s="280">
        <v>0</v>
      </c>
      <c r="CA1244" s="280">
        <v>0</v>
      </c>
      <c r="CB1244" s="280">
        <v>0</v>
      </c>
      <c r="CC1244" s="280">
        <v>0</v>
      </c>
      <c r="CD1244" s="280">
        <v>0</v>
      </c>
      <c r="CE1244" s="280">
        <v>0</v>
      </c>
      <c r="CF1244" s="280">
        <v>0</v>
      </c>
      <c r="CG1244" s="281">
        <v>0</v>
      </c>
      <c r="CH1244" s="238">
        <v>10178</v>
      </c>
      <c r="CI1244" s="259">
        <v>0.93453310072536955</v>
      </c>
      <c r="CJ1244" s="238">
        <v>7767</v>
      </c>
      <c r="CK1244" s="259">
        <v>0.71315765310807089</v>
      </c>
      <c r="CL1244" s="238">
        <v>645</v>
      </c>
      <c r="CM1244" s="259">
        <v>5.9223211826278578E-2</v>
      </c>
      <c r="CN1244" s="260">
        <v>26.948636488844031</v>
      </c>
      <c r="CO1244" s="260">
        <v>31.89</v>
      </c>
      <c r="CP1244" s="260">
        <v>35.517999999999994</v>
      </c>
      <c r="CQ1244" s="8"/>
    </row>
    <row r="1245" spans="1:95" x14ac:dyDescent="0.35">
      <c r="A1245" s="134"/>
      <c r="B1245" s="283" t="s">
        <v>59</v>
      </c>
      <c r="C1245" s="284">
        <v>6365</v>
      </c>
      <c r="D1245" s="285">
        <v>5</v>
      </c>
      <c r="E1245" s="285">
        <v>33</v>
      </c>
      <c r="F1245" s="285">
        <v>202</v>
      </c>
      <c r="G1245" s="285">
        <v>1565</v>
      </c>
      <c r="H1245" s="285">
        <v>2660</v>
      </c>
      <c r="I1245" s="285">
        <v>1471</v>
      </c>
      <c r="J1245" s="285">
        <v>347</v>
      </c>
      <c r="K1245" s="285">
        <v>56</v>
      </c>
      <c r="L1245" s="285">
        <v>17</v>
      </c>
      <c r="M1245" s="285">
        <v>6</v>
      </c>
      <c r="N1245" s="285">
        <v>2</v>
      </c>
      <c r="O1245" s="285">
        <v>0</v>
      </c>
      <c r="P1245" s="285">
        <v>0</v>
      </c>
      <c r="Q1245" s="285">
        <v>0</v>
      </c>
      <c r="R1245" s="285">
        <v>1</v>
      </c>
      <c r="S1245" s="285">
        <v>0</v>
      </c>
      <c r="T1245" s="285">
        <v>0</v>
      </c>
      <c r="U1245" s="285">
        <v>0</v>
      </c>
      <c r="V1245" s="285">
        <v>0</v>
      </c>
      <c r="W1245" s="286">
        <v>0</v>
      </c>
      <c r="X1245" s="287">
        <v>6124</v>
      </c>
      <c r="Y1245" s="297">
        <v>0.9621366849960723</v>
      </c>
      <c r="Z1245" s="287">
        <v>5062</v>
      </c>
      <c r="AA1245" s="297">
        <v>0.79528672427336999</v>
      </c>
      <c r="AB1245" s="287">
        <v>429</v>
      </c>
      <c r="AC1245" s="297">
        <v>6.7399842890809109E-2</v>
      </c>
      <c r="AD1245" s="298">
        <v>27.75539116465864</v>
      </c>
      <c r="AE1245" s="298">
        <v>32.460999999999999</v>
      </c>
      <c r="AF1245" s="298">
        <v>35.726999999999997</v>
      </c>
      <c r="AG1245" s="12"/>
      <c r="AH1245" s="287">
        <v>5246</v>
      </c>
      <c r="AI1245" s="285">
        <v>19</v>
      </c>
      <c r="AJ1245" s="285">
        <v>59</v>
      </c>
      <c r="AK1245" s="285">
        <v>430</v>
      </c>
      <c r="AL1245" s="285">
        <v>1822</v>
      </c>
      <c r="AM1245" s="285">
        <v>1785</v>
      </c>
      <c r="AN1245" s="285">
        <v>813</v>
      </c>
      <c r="AO1245" s="285">
        <v>213</v>
      </c>
      <c r="AP1245" s="285">
        <v>75</v>
      </c>
      <c r="AQ1245" s="285">
        <v>21</v>
      </c>
      <c r="AR1245" s="285">
        <v>6</v>
      </c>
      <c r="AS1245" s="285">
        <v>3</v>
      </c>
      <c r="AT1245" s="285">
        <v>0</v>
      </c>
      <c r="AU1245" s="285">
        <v>0</v>
      </c>
      <c r="AV1245" s="285">
        <v>0</v>
      </c>
      <c r="AW1245" s="285">
        <v>0</v>
      </c>
      <c r="AX1245" s="285">
        <v>0</v>
      </c>
      <c r="AY1245" s="285">
        <v>0</v>
      </c>
      <c r="AZ1245" s="285">
        <v>0</v>
      </c>
      <c r="BA1245" s="285">
        <v>0</v>
      </c>
      <c r="BB1245" s="286">
        <v>0</v>
      </c>
      <c r="BC1245" s="287">
        <v>4734</v>
      </c>
      <c r="BD1245" s="297">
        <v>0.90240182996568818</v>
      </c>
      <c r="BE1245" s="287">
        <v>3292</v>
      </c>
      <c r="BF1245" s="297">
        <v>0.62752573389248956</v>
      </c>
      <c r="BG1245" s="287">
        <v>316</v>
      </c>
      <c r="BH1245" s="297">
        <v>6.0236370568051846E-2</v>
      </c>
      <c r="BI1245" s="298">
        <v>26.108289318092169</v>
      </c>
      <c r="BJ1245" s="298">
        <v>31.2</v>
      </c>
      <c r="BK1245" s="298">
        <v>35.58</v>
      </c>
      <c r="BL1245" s="12"/>
      <c r="BM1245" s="287">
        <v>11611</v>
      </c>
      <c r="BN1245" s="285">
        <v>24</v>
      </c>
      <c r="BO1245" s="285">
        <v>92</v>
      </c>
      <c r="BP1245" s="285">
        <v>632</v>
      </c>
      <c r="BQ1245" s="285">
        <v>3387</v>
      </c>
      <c r="BR1245" s="285">
        <v>4445</v>
      </c>
      <c r="BS1245" s="285">
        <v>2284</v>
      </c>
      <c r="BT1245" s="285">
        <v>560</v>
      </c>
      <c r="BU1245" s="285">
        <v>131</v>
      </c>
      <c r="BV1245" s="285">
        <v>38</v>
      </c>
      <c r="BW1245" s="285">
        <v>12</v>
      </c>
      <c r="BX1245" s="285">
        <v>5</v>
      </c>
      <c r="BY1245" s="285">
        <v>0</v>
      </c>
      <c r="BZ1245" s="285">
        <v>0</v>
      </c>
      <c r="CA1245" s="285">
        <v>0</v>
      </c>
      <c r="CB1245" s="285">
        <v>1</v>
      </c>
      <c r="CC1245" s="285">
        <v>0</v>
      </c>
      <c r="CD1245" s="285">
        <v>0</v>
      </c>
      <c r="CE1245" s="285">
        <v>0</v>
      </c>
      <c r="CF1245" s="285">
        <v>0</v>
      </c>
      <c r="CG1245" s="286">
        <v>0</v>
      </c>
      <c r="CH1245" s="243">
        <v>10858</v>
      </c>
      <c r="CI1245" s="261">
        <v>0.93514770476272502</v>
      </c>
      <c r="CJ1245" s="243">
        <v>8354</v>
      </c>
      <c r="CK1245" s="261">
        <v>0.71949013866161393</v>
      </c>
      <c r="CL1245" s="243">
        <v>745</v>
      </c>
      <c r="CM1245" s="261">
        <v>6.4163293428645254E-2</v>
      </c>
      <c r="CN1245" s="262">
        <v>27.015733250730172</v>
      </c>
      <c r="CO1245" s="262">
        <v>31.96</v>
      </c>
      <c r="CP1245" s="262">
        <v>35.64</v>
      </c>
      <c r="CQ1245" s="8"/>
    </row>
    <row r="1246" spans="1:95" x14ac:dyDescent="0.35">
      <c r="A1246" s="134"/>
      <c r="B1246" s="288" t="s">
        <v>60</v>
      </c>
      <c r="C1246" s="289">
        <v>6581</v>
      </c>
      <c r="D1246" s="290">
        <v>5</v>
      </c>
      <c r="E1246" s="290">
        <v>34</v>
      </c>
      <c r="F1246" s="290">
        <v>206</v>
      </c>
      <c r="G1246" s="290">
        <v>1583</v>
      </c>
      <c r="H1246" s="290">
        <v>2707</v>
      </c>
      <c r="I1246" s="290">
        <v>1535</v>
      </c>
      <c r="J1246" s="290">
        <v>389</v>
      </c>
      <c r="K1246" s="290">
        <v>75</v>
      </c>
      <c r="L1246" s="290">
        <v>26</v>
      </c>
      <c r="M1246" s="290">
        <v>10</v>
      </c>
      <c r="N1246" s="290">
        <v>9</v>
      </c>
      <c r="O1246" s="290">
        <v>0</v>
      </c>
      <c r="P1246" s="290">
        <v>1</v>
      </c>
      <c r="Q1246" s="290">
        <v>0</v>
      </c>
      <c r="R1246" s="290">
        <v>1</v>
      </c>
      <c r="S1246" s="290">
        <v>0</v>
      </c>
      <c r="T1246" s="290">
        <v>0</v>
      </c>
      <c r="U1246" s="290">
        <v>0</v>
      </c>
      <c r="V1246" s="290">
        <v>0</v>
      </c>
      <c r="W1246" s="291">
        <v>0</v>
      </c>
      <c r="X1246" s="292">
        <v>6335</v>
      </c>
      <c r="Y1246" s="299">
        <v>0.96261966266524845</v>
      </c>
      <c r="Z1246" s="292">
        <v>5262</v>
      </c>
      <c r="AA1246" s="299">
        <v>0.79957453274578327</v>
      </c>
      <c r="AB1246" s="292">
        <v>511</v>
      </c>
      <c r="AC1246" s="299">
        <v>7.76477738945449E-2</v>
      </c>
      <c r="AD1246" s="300">
        <v>28.029167299802378</v>
      </c>
      <c r="AE1246" s="300">
        <v>32.81</v>
      </c>
      <c r="AF1246" s="300">
        <v>36.458999999999996</v>
      </c>
      <c r="AG1246" s="12"/>
      <c r="AH1246" s="292">
        <v>5446</v>
      </c>
      <c r="AI1246" s="290">
        <v>19</v>
      </c>
      <c r="AJ1246" s="290">
        <v>60</v>
      </c>
      <c r="AK1246" s="290">
        <v>437</v>
      </c>
      <c r="AL1246" s="290">
        <v>1843</v>
      </c>
      <c r="AM1246" s="290">
        <v>1837</v>
      </c>
      <c r="AN1246" s="290">
        <v>870</v>
      </c>
      <c r="AO1246" s="290">
        <v>250</v>
      </c>
      <c r="AP1246" s="290">
        <v>86</v>
      </c>
      <c r="AQ1246" s="290">
        <v>29</v>
      </c>
      <c r="AR1246" s="290">
        <v>8</v>
      </c>
      <c r="AS1246" s="290">
        <v>4</v>
      </c>
      <c r="AT1246" s="290">
        <v>1</v>
      </c>
      <c r="AU1246" s="290">
        <v>1</v>
      </c>
      <c r="AV1246" s="290">
        <v>0</v>
      </c>
      <c r="AW1246" s="290">
        <v>0</v>
      </c>
      <c r="AX1246" s="290">
        <v>0</v>
      </c>
      <c r="AY1246" s="290">
        <v>1</v>
      </c>
      <c r="AZ1246" s="290">
        <v>0</v>
      </c>
      <c r="BA1246" s="290">
        <v>0</v>
      </c>
      <c r="BB1246" s="291">
        <v>0</v>
      </c>
      <c r="BC1246" s="292">
        <v>4926</v>
      </c>
      <c r="BD1246" s="299">
        <v>0.90451707675358062</v>
      </c>
      <c r="BE1246" s="292">
        <v>3468</v>
      </c>
      <c r="BF1246" s="299">
        <v>0.63679764965112007</v>
      </c>
      <c r="BG1246" s="292">
        <v>378</v>
      </c>
      <c r="BH1246" s="299">
        <v>6.9408740359897178E-2</v>
      </c>
      <c r="BI1246" s="300">
        <v>26.436250459052459</v>
      </c>
      <c r="BJ1246" s="300">
        <v>31.669499999999999</v>
      </c>
      <c r="BK1246" s="300">
        <v>36.340000000000003</v>
      </c>
      <c r="BL1246" s="12"/>
      <c r="BM1246" s="292">
        <v>12027</v>
      </c>
      <c r="BN1246" s="290">
        <v>24</v>
      </c>
      <c r="BO1246" s="290">
        <v>94</v>
      </c>
      <c r="BP1246" s="290">
        <v>643</v>
      </c>
      <c r="BQ1246" s="290">
        <v>3426</v>
      </c>
      <c r="BR1246" s="290">
        <v>4544</v>
      </c>
      <c r="BS1246" s="290">
        <v>2405</v>
      </c>
      <c r="BT1246" s="290">
        <v>639</v>
      </c>
      <c r="BU1246" s="290">
        <v>161</v>
      </c>
      <c r="BV1246" s="290">
        <v>55</v>
      </c>
      <c r="BW1246" s="290">
        <v>18</v>
      </c>
      <c r="BX1246" s="290">
        <v>13</v>
      </c>
      <c r="BY1246" s="290">
        <v>1</v>
      </c>
      <c r="BZ1246" s="290">
        <v>2</v>
      </c>
      <c r="CA1246" s="290">
        <v>0</v>
      </c>
      <c r="CB1246" s="290">
        <v>1</v>
      </c>
      <c r="CC1246" s="290">
        <v>0</v>
      </c>
      <c r="CD1246" s="290">
        <v>1</v>
      </c>
      <c r="CE1246" s="290">
        <v>0</v>
      </c>
      <c r="CF1246" s="290">
        <v>0</v>
      </c>
      <c r="CG1246" s="291">
        <v>0</v>
      </c>
      <c r="CH1246" s="248">
        <v>11261</v>
      </c>
      <c r="CI1246" s="263">
        <v>0.93630996923588594</v>
      </c>
      <c r="CJ1246" s="248">
        <v>8730</v>
      </c>
      <c r="CK1246" s="263">
        <v>0.72586679970067347</v>
      </c>
      <c r="CL1246" s="248">
        <v>889</v>
      </c>
      <c r="CM1246" s="263">
        <v>7.391702003824728E-2</v>
      </c>
      <c r="CN1246" s="264">
        <v>27.307871455891021</v>
      </c>
      <c r="CO1246" s="264">
        <v>32.450000000000003</v>
      </c>
      <c r="CP1246" s="264">
        <v>36.426000000000002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67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90</v>
      </c>
      <c r="D1249" s="192">
        <v>0</v>
      </c>
      <c r="E1249" s="63">
        <v>0</v>
      </c>
      <c r="F1249" s="63">
        <v>0</v>
      </c>
      <c r="G1249" s="63">
        <v>3</v>
      </c>
      <c r="H1249" s="63">
        <v>24</v>
      </c>
      <c r="I1249" s="63">
        <v>33</v>
      </c>
      <c r="J1249" s="63">
        <v>18</v>
      </c>
      <c r="K1249" s="63">
        <v>6</v>
      </c>
      <c r="L1249" s="63">
        <v>2</v>
      </c>
      <c r="M1249" s="63">
        <v>2</v>
      </c>
      <c r="N1249" s="63">
        <v>0</v>
      </c>
      <c r="O1249" s="63">
        <v>2</v>
      </c>
      <c r="P1249" s="63">
        <v>0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90</v>
      </c>
      <c r="Y1249" s="24">
        <v>1</v>
      </c>
      <c r="Z1249" s="73">
        <v>88</v>
      </c>
      <c r="AA1249" s="24">
        <v>0.97777777777777775</v>
      </c>
      <c r="AB1249" s="73">
        <v>30</v>
      </c>
      <c r="AC1249" s="24">
        <v>0.33333333333333331</v>
      </c>
      <c r="AD1249" s="19">
        <v>34.034777777777776</v>
      </c>
      <c r="AE1249" s="19">
        <v>39.784999999999997</v>
      </c>
      <c r="AF1249" s="19">
        <v>49.717500000000008</v>
      </c>
      <c r="AG1249" s="8"/>
      <c r="AH1249" s="70">
        <v>87</v>
      </c>
      <c r="AI1249" s="192">
        <v>0</v>
      </c>
      <c r="AJ1249" s="63">
        <v>0</v>
      </c>
      <c r="AK1249" s="63">
        <v>1</v>
      </c>
      <c r="AL1249" s="63">
        <v>9</v>
      </c>
      <c r="AM1249" s="63">
        <v>22</v>
      </c>
      <c r="AN1249" s="63">
        <v>27</v>
      </c>
      <c r="AO1249" s="63">
        <v>12</v>
      </c>
      <c r="AP1249" s="63">
        <v>7</v>
      </c>
      <c r="AQ1249" s="63">
        <v>2</v>
      </c>
      <c r="AR1249" s="63">
        <v>0</v>
      </c>
      <c r="AS1249" s="63">
        <v>1</v>
      </c>
      <c r="AT1249" s="63">
        <v>1</v>
      </c>
      <c r="AU1249" s="63">
        <v>1</v>
      </c>
      <c r="AV1249" s="63">
        <v>1</v>
      </c>
      <c r="AW1249" s="63">
        <v>1</v>
      </c>
      <c r="AX1249" s="63">
        <v>1</v>
      </c>
      <c r="AY1249" s="63">
        <v>0</v>
      </c>
      <c r="AZ1249" s="63">
        <v>1</v>
      </c>
      <c r="BA1249" s="63">
        <v>0</v>
      </c>
      <c r="BB1249" s="193">
        <v>0</v>
      </c>
      <c r="BC1249" s="73">
        <v>86</v>
      </c>
      <c r="BD1249" s="24">
        <v>0.9885057471264368</v>
      </c>
      <c r="BE1249" s="73">
        <v>81</v>
      </c>
      <c r="BF1249" s="24">
        <v>0.93103448275862066</v>
      </c>
      <c r="BG1249" s="73">
        <v>28</v>
      </c>
      <c r="BH1249" s="24">
        <v>0.32183908045977011</v>
      </c>
      <c r="BI1249" s="19">
        <v>35.099425287356325</v>
      </c>
      <c r="BJ1249" s="19">
        <v>40.716000000000001</v>
      </c>
      <c r="BK1249" s="19">
        <v>70.919999999999987</v>
      </c>
      <c r="BL1249" s="8"/>
      <c r="BM1249" s="70">
        <v>177</v>
      </c>
      <c r="BN1249" s="207">
        <v>0</v>
      </c>
      <c r="BO1249" s="113">
        <v>0</v>
      </c>
      <c r="BP1249" s="113">
        <v>1</v>
      </c>
      <c r="BQ1249" s="113">
        <v>12</v>
      </c>
      <c r="BR1249" s="113">
        <v>46</v>
      </c>
      <c r="BS1249" s="113">
        <v>60</v>
      </c>
      <c r="BT1249" s="113">
        <v>30</v>
      </c>
      <c r="BU1249" s="113">
        <v>13</v>
      </c>
      <c r="BV1249" s="113">
        <v>4</v>
      </c>
      <c r="BW1249" s="113">
        <v>2</v>
      </c>
      <c r="BX1249" s="113">
        <v>1</v>
      </c>
      <c r="BY1249" s="113">
        <v>3</v>
      </c>
      <c r="BZ1249" s="113">
        <v>1</v>
      </c>
      <c r="CA1249" s="113">
        <v>1</v>
      </c>
      <c r="CB1249" s="113">
        <v>1</v>
      </c>
      <c r="CC1249" s="113">
        <v>1</v>
      </c>
      <c r="CD1249" s="113">
        <v>0</v>
      </c>
      <c r="CE1249" s="113">
        <v>1</v>
      </c>
      <c r="CF1249" s="113">
        <v>0</v>
      </c>
      <c r="CG1249" s="114">
        <v>0</v>
      </c>
      <c r="CH1249" s="73">
        <v>176</v>
      </c>
      <c r="CI1249" s="24">
        <v>0.99435028248587576</v>
      </c>
      <c r="CJ1249" s="73">
        <v>169</v>
      </c>
      <c r="CK1249" s="24">
        <v>0.95480225988700562</v>
      </c>
      <c r="CL1249" s="73">
        <v>58</v>
      </c>
      <c r="CM1249" s="24">
        <v>0.32768361581920902</v>
      </c>
      <c r="CN1249" s="19">
        <v>34.558079096045198</v>
      </c>
      <c r="CO1249" s="19">
        <v>40.349999999999994</v>
      </c>
      <c r="CP1249" s="19">
        <v>56.255999999999972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54</v>
      </c>
      <c r="D1250" s="154">
        <v>0</v>
      </c>
      <c r="E1250" s="91">
        <v>1</v>
      </c>
      <c r="F1250" s="91">
        <v>0</v>
      </c>
      <c r="G1250" s="91">
        <v>2</v>
      </c>
      <c r="H1250" s="91">
        <v>11</v>
      </c>
      <c r="I1250" s="91">
        <v>19</v>
      </c>
      <c r="J1250" s="91">
        <v>9</v>
      </c>
      <c r="K1250" s="91">
        <v>7</v>
      </c>
      <c r="L1250" s="91">
        <v>3</v>
      </c>
      <c r="M1250" s="91">
        <v>1</v>
      </c>
      <c r="N1250" s="91">
        <v>1</v>
      </c>
      <c r="O1250" s="91">
        <v>0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53</v>
      </c>
      <c r="Y1250" s="25">
        <v>0.98148148148148151</v>
      </c>
      <c r="Z1250" s="74">
        <v>51</v>
      </c>
      <c r="AA1250" s="25">
        <v>0.94444444444444442</v>
      </c>
      <c r="AB1250" s="74">
        <v>21</v>
      </c>
      <c r="AC1250" s="25">
        <v>0.3888888888888889</v>
      </c>
      <c r="AD1250" s="21">
        <v>34.521296296296292</v>
      </c>
      <c r="AE1250" s="21">
        <v>43.067500000000003</v>
      </c>
      <c r="AF1250" s="21">
        <v>48.64</v>
      </c>
      <c r="AG1250" s="8"/>
      <c r="AH1250" s="71">
        <v>73</v>
      </c>
      <c r="AI1250" s="154">
        <v>0</v>
      </c>
      <c r="AJ1250" s="91">
        <v>1</v>
      </c>
      <c r="AK1250" s="91">
        <v>1</v>
      </c>
      <c r="AL1250" s="91">
        <v>6</v>
      </c>
      <c r="AM1250" s="91">
        <v>20</v>
      </c>
      <c r="AN1250" s="91">
        <v>21</v>
      </c>
      <c r="AO1250" s="91">
        <v>11</v>
      </c>
      <c r="AP1250" s="91">
        <v>8</v>
      </c>
      <c r="AQ1250" s="91">
        <v>1</v>
      </c>
      <c r="AR1250" s="91">
        <v>1</v>
      </c>
      <c r="AS1250" s="91">
        <v>1</v>
      </c>
      <c r="AT1250" s="91">
        <v>2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71</v>
      </c>
      <c r="BD1250" s="25">
        <v>0.9726027397260274</v>
      </c>
      <c r="BE1250" s="74">
        <v>67</v>
      </c>
      <c r="BF1250" s="25">
        <v>0.9178082191780822</v>
      </c>
      <c r="BG1250" s="74">
        <v>24</v>
      </c>
      <c r="BH1250" s="25">
        <v>0.32876712328767121</v>
      </c>
      <c r="BI1250" s="21">
        <v>33.118904109589032</v>
      </c>
      <c r="BJ1250" s="21">
        <v>41.936</v>
      </c>
      <c r="BK1250" s="21">
        <v>54.781999999999996</v>
      </c>
      <c r="BL1250" s="8"/>
      <c r="BM1250" s="71">
        <v>127</v>
      </c>
      <c r="BN1250" s="143">
        <v>0</v>
      </c>
      <c r="BO1250" s="7">
        <v>2</v>
      </c>
      <c r="BP1250" s="7">
        <v>1</v>
      </c>
      <c r="BQ1250" s="7">
        <v>8</v>
      </c>
      <c r="BR1250" s="7">
        <v>31</v>
      </c>
      <c r="BS1250" s="7">
        <v>40</v>
      </c>
      <c r="BT1250" s="7">
        <v>20</v>
      </c>
      <c r="BU1250" s="7">
        <v>15</v>
      </c>
      <c r="BV1250" s="7">
        <v>4</v>
      </c>
      <c r="BW1250" s="7">
        <v>2</v>
      </c>
      <c r="BX1250" s="7">
        <v>2</v>
      </c>
      <c r="BY1250" s="7">
        <v>2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124</v>
      </c>
      <c r="CI1250" s="25">
        <v>0.97637795275590555</v>
      </c>
      <c r="CJ1250" s="74">
        <v>118</v>
      </c>
      <c r="CK1250" s="25">
        <v>0.92913385826771655</v>
      </c>
      <c r="CL1250" s="74">
        <v>45</v>
      </c>
      <c r="CM1250" s="25">
        <v>0.3543307086614173</v>
      </c>
      <c r="CN1250" s="21">
        <v>33.715196850393696</v>
      </c>
      <c r="CO1250" s="21">
        <v>42.518000000000001</v>
      </c>
      <c r="CP1250" s="21">
        <v>49.585999999999984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41</v>
      </c>
      <c r="D1251" s="154">
        <v>0</v>
      </c>
      <c r="E1251" s="91">
        <v>0</v>
      </c>
      <c r="F1251" s="91">
        <v>0</v>
      </c>
      <c r="G1251" s="91">
        <v>4</v>
      </c>
      <c r="H1251" s="91">
        <v>3</v>
      </c>
      <c r="I1251" s="91">
        <v>15</v>
      </c>
      <c r="J1251" s="91">
        <v>10</v>
      </c>
      <c r="K1251" s="91">
        <v>4</v>
      </c>
      <c r="L1251" s="91">
        <v>5</v>
      </c>
      <c r="M1251" s="91">
        <v>0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41</v>
      </c>
      <c r="Y1251" s="25">
        <v>1</v>
      </c>
      <c r="Z1251" s="74">
        <v>40</v>
      </c>
      <c r="AA1251" s="25">
        <v>0.97560975609756095</v>
      </c>
      <c r="AB1251" s="74">
        <v>19</v>
      </c>
      <c r="AC1251" s="25">
        <v>0.46341463414634149</v>
      </c>
      <c r="AD1251" s="21">
        <v>35.389512195121945</v>
      </c>
      <c r="AE1251" s="21">
        <v>44.353999999999992</v>
      </c>
      <c r="AF1251" s="21">
        <v>49.28</v>
      </c>
      <c r="AG1251" s="8"/>
      <c r="AH1251" s="71">
        <v>31</v>
      </c>
      <c r="AI1251" s="154">
        <v>0</v>
      </c>
      <c r="AJ1251" s="91">
        <v>0</v>
      </c>
      <c r="AK1251" s="91">
        <v>1</v>
      </c>
      <c r="AL1251" s="91">
        <v>6</v>
      </c>
      <c r="AM1251" s="91">
        <v>4</v>
      </c>
      <c r="AN1251" s="91">
        <v>9</v>
      </c>
      <c r="AO1251" s="91">
        <v>6</v>
      </c>
      <c r="AP1251" s="91">
        <v>1</v>
      </c>
      <c r="AQ1251" s="91">
        <v>1</v>
      </c>
      <c r="AR1251" s="91">
        <v>0</v>
      </c>
      <c r="AS1251" s="91">
        <v>1</v>
      </c>
      <c r="AT1251" s="91">
        <v>1</v>
      </c>
      <c r="AU1251" s="91">
        <v>0</v>
      </c>
      <c r="AV1251" s="91">
        <v>1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30</v>
      </c>
      <c r="BD1251" s="25">
        <v>0.967741935483871</v>
      </c>
      <c r="BE1251" s="74">
        <v>26</v>
      </c>
      <c r="BF1251" s="25">
        <v>0.83870967741935487</v>
      </c>
      <c r="BG1251" s="74">
        <v>11</v>
      </c>
      <c r="BH1251" s="25">
        <v>0.35483870967741937</v>
      </c>
      <c r="BI1251" s="21">
        <v>34.318709677419356</v>
      </c>
      <c r="BJ1251" s="21">
        <v>44.88</v>
      </c>
      <c r="BK1251" s="21">
        <v>65.557999999999993</v>
      </c>
      <c r="BL1251" s="8"/>
      <c r="BM1251" s="71">
        <v>72</v>
      </c>
      <c r="BN1251" s="143">
        <v>0</v>
      </c>
      <c r="BO1251" s="7">
        <v>0</v>
      </c>
      <c r="BP1251" s="7">
        <v>1</v>
      </c>
      <c r="BQ1251" s="7">
        <v>10</v>
      </c>
      <c r="BR1251" s="7">
        <v>7</v>
      </c>
      <c r="BS1251" s="7">
        <v>24</v>
      </c>
      <c r="BT1251" s="7">
        <v>16</v>
      </c>
      <c r="BU1251" s="7">
        <v>5</v>
      </c>
      <c r="BV1251" s="7">
        <v>6</v>
      </c>
      <c r="BW1251" s="7">
        <v>0</v>
      </c>
      <c r="BX1251" s="7">
        <v>1</v>
      </c>
      <c r="BY1251" s="7">
        <v>1</v>
      </c>
      <c r="BZ1251" s="7">
        <v>0</v>
      </c>
      <c r="CA1251" s="7">
        <v>1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71</v>
      </c>
      <c r="CI1251" s="25">
        <v>0.98611111111111116</v>
      </c>
      <c r="CJ1251" s="74">
        <v>66</v>
      </c>
      <c r="CK1251" s="25">
        <v>0.91666666666666663</v>
      </c>
      <c r="CL1251" s="74">
        <v>30</v>
      </c>
      <c r="CM1251" s="25">
        <v>0.41666666666666669</v>
      </c>
      <c r="CN1251" s="21">
        <v>34.928472222222219</v>
      </c>
      <c r="CO1251" s="21">
        <v>44.672499999999999</v>
      </c>
      <c r="CP1251" s="21">
        <v>52.502499999999948</v>
      </c>
      <c r="CQ1251" s="8"/>
    </row>
    <row r="1252" spans="1:95" x14ac:dyDescent="0.35">
      <c r="A1252" s="134">
        <v>7</v>
      </c>
      <c r="B1252" s="184">
        <v>0.125</v>
      </c>
      <c r="C1252" s="71">
        <v>23</v>
      </c>
      <c r="D1252" s="154">
        <v>0</v>
      </c>
      <c r="E1252" s="91">
        <v>0</v>
      </c>
      <c r="F1252" s="91">
        <v>0</v>
      </c>
      <c r="G1252" s="91">
        <v>0</v>
      </c>
      <c r="H1252" s="91">
        <v>2</v>
      </c>
      <c r="I1252" s="91">
        <v>6</v>
      </c>
      <c r="J1252" s="91">
        <v>6</v>
      </c>
      <c r="K1252" s="91">
        <v>7</v>
      </c>
      <c r="L1252" s="91">
        <v>2</v>
      </c>
      <c r="M1252" s="91">
        <v>0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23</v>
      </c>
      <c r="Y1252" s="25">
        <v>1</v>
      </c>
      <c r="Z1252" s="74">
        <v>23</v>
      </c>
      <c r="AA1252" s="25">
        <v>1</v>
      </c>
      <c r="AB1252" s="74">
        <v>15</v>
      </c>
      <c r="AC1252" s="25">
        <v>0.65217391304347827</v>
      </c>
      <c r="AD1252" s="21">
        <v>37.150869565217398</v>
      </c>
      <c r="AE1252" s="21">
        <v>44.352000000000004</v>
      </c>
      <c r="AF1252" s="21">
        <v>48.809999999999988</v>
      </c>
      <c r="AG1252" s="8"/>
      <c r="AH1252" s="71">
        <v>29</v>
      </c>
      <c r="AI1252" s="154">
        <v>1</v>
      </c>
      <c r="AJ1252" s="91">
        <v>0</v>
      </c>
      <c r="AK1252" s="91">
        <v>0</v>
      </c>
      <c r="AL1252" s="91">
        <v>5</v>
      </c>
      <c r="AM1252" s="91">
        <v>3</v>
      </c>
      <c r="AN1252" s="91">
        <v>9</v>
      </c>
      <c r="AO1252" s="91">
        <v>6</v>
      </c>
      <c r="AP1252" s="91">
        <v>2</v>
      </c>
      <c r="AQ1252" s="91">
        <v>2</v>
      </c>
      <c r="AR1252" s="91">
        <v>0</v>
      </c>
      <c r="AS1252" s="91">
        <v>0</v>
      </c>
      <c r="AT1252" s="91">
        <v>1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28</v>
      </c>
      <c r="BD1252" s="25">
        <v>0.96551724137931039</v>
      </c>
      <c r="BE1252" s="74">
        <v>23</v>
      </c>
      <c r="BF1252" s="25">
        <v>0.7931034482758621</v>
      </c>
      <c r="BG1252" s="74">
        <v>11</v>
      </c>
      <c r="BH1252" s="25">
        <v>0.37931034482758619</v>
      </c>
      <c r="BI1252" s="21">
        <v>33.113448275862055</v>
      </c>
      <c r="BJ1252" s="21">
        <v>40.594999999999999</v>
      </c>
      <c r="BK1252" s="21">
        <v>54.03</v>
      </c>
      <c r="BL1252" s="8"/>
      <c r="BM1252" s="71">
        <v>52</v>
      </c>
      <c r="BN1252" s="143">
        <v>1</v>
      </c>
      <c r="BO1252" s="7">
        <v>0</v>
      </c>
      <c r="BP1252" s="7">
        <v>0</v>
      </c>
      <c r="BQ1252" s="7">
        <v>5</v>
      </c>
      <c r="BR1252" s="7">
        <v>5</v>
      </c>
      <c r="BS1252" s="7">
        <v>15</v>
      </c>
      <c r="BT1252" s="7">
        <v>12</v>
      </c>
      <c r="BU1252" s="7">
        <v>9</v>
      </c>
      <c r="BV1252" s="7">
        <v>4</v>
      </c>
      <c r="BW1252" s="7">
        <v>0</v>
      </c>
      <c r="BX1252" s="7">
        <v>0</v>
      </c>
      <c r="BY1252" s="7">
        <v>1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51</v>
      </c>
      <c r="CI1252" s="25">
        <v>0.98076923076923073</v>
      </c>
      <c r="CJ1252" s="74">
        <v>46</v>
      </c>
      <c r="CK1252" s="25">
        <v>0.88461538461538458</v>
      </c>
      <c r="CL1252" s="74">
        <v>26</v>
      </c>
      <c r="CM1252" s="25">
        <v>0.5</v>
      </c>
      <c r="CN1252" s="21">
        <v>34.899230769230762</v>
      </c>
      <c r="CO1252" s="21">
        <v>44.180999999999997</v>
      </c>
      <c r="CP1252" s="21">
        <v>48.529499999999985</v>
      </c>
      <c r="CQ1252" s="8"/>
    </row>
    <row r="1253" spans="1:95" x14ac:dyDescent="0.35">
      <c r="A1253" s="134">
        <v>7</v>
      </c>
      <c r="B1253" s="184">
        <v>0.16666700000000001</v>
      </c>
      <c r="C1253" s="71">
        <v>14</v>
      </c>
      <c r="D1253" s="154">
        <v>0</v>
      </c>
      <c r="E1253" s="91">
        <v>0</v>
      </c>
      <c r="F1253" s="91">
        <v>0</v>
      </c>
      <c r="G1253" s="91">
        <v>0</v>
      </c>
      <c r="H1253" s="91">
        <v>2</v>
      </c>
      <c r="I1253" s="91">
        <v>5</v>
      </c>
      <c r="J1253" s="91">
        <v>4</v>
      </c>
      <c r="K1253" s="91">
        <v>1</v>
      </c>
      <c r="L1253" s="91">
        <v>0</v>
      </c>
      <c r="M1253" s="91">
        <v>0</v>
      </c>
      <c r="N1253" s="91">
        <v>1</v>
      </c>
      <c r="O1253" s="91">
        <v>1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14</v>
      </c>
      <c r="Y1253" s="25">
        <v>1</v>
      </c>
      <c r="Z1253" s="74">
        <v>14</v>
      </c>
      <c r="AA1253" s="25">
        <v>1</v>
      </c>
      <c r="AB1253" s="74">
        <v>7</v>
      </c>
      <c r="AC1253" s="25">
        <v>0.5</v>
      </c>
      <c r="AD1253" s="21">
        <v>37.541428571428575</v>
      </c>
      <c r="AE1253" s="21">
        <v>52.797499999999999</v>
      </c>
      <c r="AF1253" s="21" t="s">
        <v>126</v>
      </c>
      <c r="AG1253" s="8"/>
      <c r="AH1253" s="71">
        <v>23</v>
      </c>
      <c r="AI1253" s="154">
        <v>0</v>
      </c>
      <c r="AJ1253" s="91">
        <v>0</v>
      </c>
      <c r="AK1253" s="91">
        <v>1</v>
      </c>
      <c r="AL1253" s="91">
        <v>3</v>
      </c>
      <c r="AM1253" s="91">
        <v>3</v>
      </c>
      <c r="AN1253" s="91">
        <v>5</v>
      </c>
      <c r="AO1253" s="91">
        <v>5</v>
      </c>
      <c r="AP1253" s="91">
        <v>2</v>
      </c>
      <c r="AQ1253" s="91">
        <v>0</v>
      </c>
      <c r="AR1253" s="91">
        <v>0</v>
      </c>
      <c r="AS1253" s="91">
        <v>2</v>
      </c>
      <c r="AT1253" s="91">
        <v>1</v>
      </c>
      <c r="AU1253" s="91">
        <v>0</v>
      </c>
      <c r="AV1253" s="91">
        <v>1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22</v>
      </c>
      <c r="BD1253" s="25">
        <v>0.95652173913043481</v>
      </c>
      <c r="BE1253" s="74">
        <v>19</v>
      </c>
      <c r="BF1253" s="25">
        <v>0.82608695652173914</v>
      </c>
      <c r="BG1253" s="74">
        <v>11</v>
      </c>
      <c r="BH1253" s="25">
        <v>0.47826086956521741</v>
      </c>
      <c r="BI1253" s="21">
        <v>36.676956521739129</v>
      </c>
      <c r="BJ1253" s="21">
        <v>57.47</v>
      </c>
      <c r="BK1253" s="21">
        <v>70.139999999999986</v>
      </c>
      <c r="BL1253" s="8"/>
      <c r="BM1253" s="71">
        <v>37</v>
      </c>
      <c r="BN1253" s="143">
        <v>0</v>
      </c>
      <c r="BO1253" s="7">
        <v>0</v>
      </c>
      <c r="BP1253" s="7">
        <v>1</v>
      </c>
      <c r="BQ1253" s="7">
        <v>3</v>
      </c>
      <c r="BR1253" s="7">
        <v>5</v>
      </c>
      <c r="BS1253" s="7">
        <v>10</v>
      </c>
      <c r="BT1253" s="7">
        <v>9</v>
      </c>
      <c r="BU1253" s="7">
        <v>3</v>
      </c>
      <c r="BV1253" s="7">
        <v>0</v>
      </c>
      <c r="BW1253" s="7">
        <v>0</v>
      </c>
      <c r="BX1253" s="7">
        <v>3</v>
      </c>
      <c r="BY1253" s="7">
        <v>2</v>
      </c>
      <c r="BZ1253" s="7">
        <v>0</v>
      </c>
      <c r="CA1253" s="7">
        <v>1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36</v>
      </c>
      <c r="CI1253" s="25">
        <v>0.97297297297297303</v>
      </c>
      <c r="CJ1253" s="74">
        <v>33</v>
      </c>
      <c r="CK1253" s="25">
        <v>0.89189189189189189</v>
      </c>
      <c r="CL1253" s="74">
        <v>18</v>
      </c>
      <c r="CM1253" s="25">
        <v>0.48648648648648651</v>
      </c>
      <c r="CN1253" s="21">
        <v>37.004054054054052</v>
      </c>
      <c r="CO1253" s="21">
        <v>56.040999999999997</v>
      </c>
      <c r="CP1253" s="21">
        <v>64.575000000000017</v>
      </c>
      <c r="CQ1253" s="8"/>
    </row>
    <row r="1254" spans="1:95" x14ac:dyDescent="0.35">
      <c r="A1254" s="134">
        <v>7</v>
      </c>
      <c r="B1254" s="184">
        <v>0.20833299999999999</v>
      </c>
      <c r="C1254" s="71">
        <v>30</v>
      </c>
      <c r="D1254" s="154">
        <v>0</v>
      </c>
      <c r="E1254" s="91">
        <v>0</v>
      </c>
      <c r="F1254" s="91">
        <v>0</v>
      </c>
      <c r="G1254" s="91">
        <v>1</v>
      </c>
      <c r="H1254" s="91">
        <v>4</v>
      </c>
      <c r="I1254" s="91">
        <v>15</v>
      </c>
      <c r="J1254" s="91">
        <v>4</v>
      </c>
      <c r="K1254" s="91">
        <v>4</v>
      </c>
      <c r="L1254" s="91">
        <v>2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30</v>
      </c>
      <c r="Y1254" s="25">
        <v>1</v>
      </c>
      <c r="Z1254" s="74">
        <v>29</v>
      </c>
      <c r="AA1254" s="25">
        <v>0.96666666666666667</v>
      </c>
      <c r="AB1254" s="74">
        <v>10</v>
      </c>
      <c r="AC1254" s="25">
        <v>0.33333333333333331</v>
      </c>
      <c r="AD1254" s="21">
        <v>34.291999999999994</v>
      </c>
      <c r="AE1254" s="21">
        <v>41.765499999999996</v>
      </c>
      <c r="AF1254" s="21">
        <v>47.796999999999997</v>
      </c>
      <c r="AG1254" s="8"/>
      <c r="AH1254" s="71">
        <v>26</v>
      </c>
      <c r="AI1254" s="154">
        <v>0</v>
      </c>
      <c r="AJ1254" s="91">
        <v>0</v>
      </c>
      <c r="AK1254" s="91">
        <v>0</v>
      </c>
      <c r="AL1254" s="91">
        <v>3</v>
      </c>
      <c r="AM1254" s="91">
        <v>4</v>
      </c>
      <c r="AN1254" s="91">
        <v>8</v>
      </c>
      <c r="AO1254" s="91">
        <v>6</v>
      </c>
      <c r="AP1254" s="91">
        <v>1</v>
      </c>
      <c r="AQ1254" s="91">
        <v>1</v>
      </c>
      <c r="AR1254" s="91">
        <v>1</v>
      </c>
      <c r="AS1254" s="91">
        <v>2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26</v>
      </c>
      <c r="BD1254" s="25">
        <v>1</v>
      </c>
      <c r="BE1254" s="74">
        <v>23</v>
      </c>
      <c r="BF1254" s="25">
        <v>0.88461538461538458</v>
      </c>
      <c r="BG1254" s="74">
        <v>11</v>
      </c>
      <c r="BH1254" s="25">
        <v>0.42307692307692307</v>
      </c>
      <c r="BI1254" s="21">
        <v>35.618076923076927</v>
      </c>
      <c r="BJ1254" s="21">
        <v>45.5715</v>
      </c>
      <c r="BK1254" s="21">
        <v>57.218999999999994</v>
      </c>
      <c r="BL1254" s="8"/>
      <c r="BM1254" s="71">
        <v>56</v>
      </c>
      <c r="BN1254" s="143">
        <v>0</v>
      </c>
      <c r="BO1254" s="7">
        <v>0</v>
      </c>
      <c r="BP1254" s="7">
        <v>0</v>
      </c>
      <c r="BQ1254" s="7">
        <v>4</v>
      </c>
      <c r="BR1254" s="7">
        <v>8</v>
      </c>
      <c r="BS1254" s="7">
        <v>23</v>
      </c>
      <c r="BT1254" s="7">
        <v>10</v>
      </c>
      <c r="BU1254" s="7">
        <v>5</v>
      </c>
      <c r="BV1254" s="7">
        <v>3</v>
      </c>
      <c r="BW1254" s="7">
        <v>1</v>
      </c>
      <c r="BX1254" s="7">
        <v>2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56</v>
      </c>
      <c r="CI1254" s="25">
        <v>1</v>
      </c>
      <c r="CJ1254" s="74">
        <v>52</v>
      </c>
      <c r="CK1254" s="25">
        <v>0.9285714285714286</v>
      </c>
      <c r="CL1254" s="74">
        <v>21</v>
      </c>
      <c r="CM1254" s="25">
        <v>0.375</v>
      </c>
      <c r="CN1254" s="21">
        <v>34.907678571428569</v>
      </c>
      <c r="CO1254" s="21">
        <v>42.739999999999995</v>
      </c>
      <c r="CP1254" s="21">
        <v>54.685000000000002</v>
      </c>
      <c r="CQ1254" s="8"/>
    </row>
    <row r="1255" spans="1:95" x14ac:dyDescent="0.35">
      <c r="A1255" s="134">
        <v>7</v>
      </c>
      <c r="B1255" s="184">
        <v>0.25</v>
      </c>
      <c r="C1255" s="71">
        <v>41</v>
      </c>
      <c r="D1255" s="154">
        <v>0</v>
      </c>
      <c r="E1255" s="91">
        <v>0</v>
      </c>
      <c r="F1255" s="91">
        <v>2</v>
      </c>
      <c r="G1255" s="91">
        <v>4</v>
      </c>
      <c r="H1255" s="91">
        <v>11</v>
      </c>
      <c r="I1255" s="91">
        <v>13</v>
      </c>
      <c r="J1255" s="91">
        <v>8</v>
      </c>
      <c r="K1255" s="91">
        <v>2</v>
      </c>
      <c r="L1255" s="91">
        <v>0</v>
      </c>
      <c r="M1255" s="91">
        <v>1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39</v>
      </c>
      <c r="Y1255" s="25">
        <v>0.95121951219512191</v>
      </c>
      <c r="Z1255" s="74">
        <v>35</v>
      </c>
      <c r="AA1255" s="25">
        <v>0.85365853658536583</v>
      </c>
      <c r="AB1255" s="74">
        <v>11</v>
      </c>
      <c r="AC1255" s="25">
        <v>0.26829268292682928</v>
      </c>
      <c r="AD1255" s="21">
        <v>31.323414634146335</v>
      </c>
      <c r="AE1255" s="21">
        <v>38.405999999999999</v>
      </c>
      <c r="AF1255" s="21">
        <v>42.101999999999997</v>
      </c>
      <c r="AG1255" s="8"/>
      <c r="AH1255" s="71">
        <v>26</v>
      </c>
      <c r="AI1255" s="154">
        <v>0</v>
      </c>
      <c r="AJ1255" s="91">
        <v>0</v>
      </c>
      <c r="AK1255" s="91">
        <v>0</v>
      </c>
      <c r="AL1255" s="91">
        <v>1</v>
      </c>
      <c r="AM1255" s="91">
        <v>9</v>
      </c>
      <c r="AN1255" s="91">
        <v>11</v>
      </c>
      <c r="AO1255" s="91">
        <v>3</v>
      </c>
      <c r="AP1255" s="91">
        <v>2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26</v>
      </c>
      <c r="BD1255" s="25">
        <v>1</v>
      </c>
      <c r="BE1255" s="74">
        <v>25</v>
      </c>
      <c r="BF1255" s="25">
        <v>0.96153846153846156</v>
      </c>
      <c r="BG1255" s="74">
        <v>5</v>
      </c>
      <c r="BH1255" s="25">
        <v>0.19230769230769232</v>
      </c>
      <c r="BI1255" s="21">
        <v>31.409999999999993</v>
      </c>
      <c r="BJ1255" s="21">
        <v>36.718499999999999</v>
      </c>
      <c r="BK1255" s="21">
        <v>42.356999999999999</v>
      </c>
      <c r="BL1255" s="8"/>
      <c r="BM1255" s="71">
        <v>67</v>
      </c>
      <c r="BN1255" s="143">
        <v>0</v>
      </c>
      <c r="BO1255" s="7">
        <v>0</v>
      </c>
      <c r="BP1255" s="7">
        <v>2</v>
      </c>
      <c r="BQ1255" s="7">
        <v>5</v>
      </c>
      <c r="BR1255" s="7">
        <v>20</v>
      </c>
      <c r="BS1255" s="7">
        <v>24</v>
      </c>
      <c r="BT1255" s="7">
        <v>11</v>
      </c>
      <c r="BU1255" s="7">
        <v>4</v>
      </c>
      <c r="BV1255" s="7">
        <v>0</v>
      </c>
      <c r="BW1255" s="7">
        <v>1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65</v>
      </c>
      <c r="CI1255" s="25">
        <v>0.97014925373134331</v>
      </c>
      <c r="CJ1255" s="74">
        <v>60</v>
      </c>
      <c r="CK1255" s="25">
        <v>0.89552238805970152</v>
      </c>
      <c r="CL1255" s="74">
        <v>16</v>
      </c>
      <c r="CM1255" s="25">
        <v>0.23880597014925373</v>
      </c>
      <c r="CN1255" s="21">
        <v>31.357014925373129</v>
      </c>
      <c r="CO1255" s="21">
        <v>37.822000000000003</v>
      </c>
      <c r="CP1255" s="21">
        <v>42.147999999999996</v>
      </c>
      <c r="CQ1255" s="8"/>
    </row>
    <row r="1256" spans="1:95" x14ac:dyDescent="0.35">
      <c r="A1256" s="134">
        <v>7</v>
      </c>
      <c r="B1256" s="184">
        <v>0.29166700000000001</v>
      </c>
      <c r="C1256" s="71">
        <v>87</v>
      </c>
      <c r="D1256" s="154">
        <v>0</v>
      </c>
      <c r="E1256" s="91">
        <v>0</v>
      </c>
      <c r="F1256" s="91">
        <v>2</v>
      </c>
      <c r="G1256" s="91">
        <v>15</v>
      </c>
      <c r="H1256" s="91">
        <v>17</v>
      </c>
      <c r="I1256" s="91">
        <v>28</v>
      </c>
      <c r="J1256" s="91">
        <v>15</v>
      </c>
      <c r="K1256" s="91">
        <v>6</v>
      </c>
      <c r="L1256" s="91">
        <v>4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85</v>
      </c>
      <c r="Y1256" s="25">
        <v>0.97701149425287359</v>
      </c>
      <c r="Z1256" s="74">
        <v>76</v>
      </c>
      <c r="AA1256" s="25">
        <v>0.87356321839080464</v>
      </c>
      <c r="AB1256" s="74">
        <v>25</v>
      </c>
      <c r="AC1256" s="25">
        <v>0.28735632183908044</v>
      </c>
      <c r="AD1256" s="21">
        <v>31.892988505747127</v>
      </c>
      <c r="AE1256" s="21">
        <v>39.182000000000002</v>
      </c>
      <c r="AF1256" s="21">
        <v>46.151999999999987</v>
      </c>
      <c r="AG1256" s="8"/>
      <c r="AH1256" s="71">
        <v>44</v>
      </c>
      <c r="AI1256" s="154">
        <v>1</v>
      </c>
      <c r="AJ1256" s="91">
        <v>0</v>
      </c>
      <c r="AK1256" s="91">
        <v>3</v>
      </c>
      <c r="AL1256" s="91">
        <v>6</v>
      </c>
      <c r="AM1256" s="91">
        <v>12</v>
      </c>
      <c r="AN1256" s="91">
        <v>10</v>
      </c>
      <c r="AO1256" s="91">
        <v>6</v>
      </c>
      <c r="AP1256" s="91">
        <v>3</v>
      </c>
      <c r="AQ1256" s="91">
        <v>1</v>
      </c>
      <c r="AR1256" s="91">
        <v>2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40</v>
      </c>
      <c r="BD1256" s="25">
        <v>0.90909090909090906</v>
      </c>
      <c r="BE1256" s="74">
        <v>36</v>
      </c>
      <c r="BF1256" s="25">
        <v>0.81818181818181823</v>
      </c>
      <c r="BG1256" s="74">
        <v>11</v>
      </c>
      <c r="BH1256" s="25">
        <v>0.25</v>
      </c>
      <c r="BI1256" s="21">
        <v>30.545227272727274</v>
      </c>
      <c r="BJ1256" s="21">
        <v>37.622500000000002</v>
      </c>
      <c r="BK1256" s="21">
        <v>49.81</v>
      </c>
      <c r="BL1256" s="8"/>
      <c r="BM1256" s="71">
        <v>131</v>
      </c>
      <c r="BN1256" s="143">
        <v>1</v>
      </c>
      <c r="BO1256" s="7">
        <v>0</v>
      </c>
      <c r="BP1256" s="7">
        <v>5</v>
      </c>
      <c r="BQ1256" s="7">
        <v>21</v>
      </c>
      <c r="BR1256" s="7">
        <v>29</v>
      </c>
      <c r="BS1256" s="7">
        <v>38</v>
      </c>
      <c r="BT1256" s="7">
        <v>21</v>
      </c>
      <c r="BU1256" s="7">
        <v>9</v>
      </c>
      <c r="BV1256" s="7">
        <v>5</v>
      </c>
      <c r="BW1256" s="7">
        <v>2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125</v>
      </c>
      <c r="CI1256" s="25">
        <v>0.95419847328244278</v>
      </c>
      <c r="CJ1256" s="74">
        <v>112</v>
      </c>
      <c r="CK1256" s="25">
        <v>0.85496183206106868</v>
      </c>
      <c r="CL1256" s="74">
        <v>36</v>
      </c>
      <c r="CM1256" s="25">
        <v>0.27480916030534353</v>
      </c>
      <c r="CN1256" s="21">
        <v>31.440305343511454</v>
      </c>
      <c r="CO1256" s="21">
        <v>39.067999999999998</v>
      </c>
      <c r="CP1256" s="21">
        <v>47.391999999999989</v>
      </c>
      <c r="CQ1256" s="8"/>
    </row>
    <row r="1257" spans="1:95" x14ac:dyDescent="0.35">
      <c r="A1257" s="134">
        <v>7</v>
      </c>
      <c r="B1257" s="184">
        <v>0.33333299999999999</v>
      </c>
      <c r="C1257" s="71">
        <v>122</v>
      </c>
      <c r="D1257" s="154">
        <v>0</v>
      </c>
      <c r="E1257" s="91">
        <v>0</v>
      </c>
      <c r="F1257" s="91">
        <v>7</v>
      </c>
      <c r="G1257" s="91">
        <v>9</v>
      </c>
      <c r="H1257" s="91">
        <v>40</v>
      </c>
      <c r="I1257" s="91">
        <v>38</v>
      </c>
      <c r="J1257" s="91">
        <v>21</v>
      </c>
      <c r="K1257" s="91">
        <v>3</v>
      </c>
      <c r="L1257" s="91">
        <v>2</v>
      </c>
      <c r="M1257" s="91">
        <v>1</v>
      </c>
      <c r="N1257" s="91">
        <v>1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115</v>
      </c>
      <c r="Y1257" s="25">
        <v>0.94262295081967218</v>
      </c>
      <c r="Z1257" s="74">
        <v>107</v>
      </c>
      <c r="AA1257" s="25">
        <v>0.87704918032786883</v>
      </c>
      <c r="AB1257" s="74">
        <v>28</v>
      </c>
      <c r="AC1257" s="25">
        <v>0.22950819672131148</v>
      </c>
      <c r="AD1257" s="21">
        <v>30.954180327868858</v>
      </c>
      <c r="AE1257" s="21">
        <v>36.551499999999997</v>
      </c>
      <c r="AF1257" s="21">
        <v>42.432999999999993</v>
      </c>
      <c r="AG1257" s="8"/>
      <c r="AH1257" s="71">
        <v>60</v>
      </c>
      <c r="AI1257" s="154">
        <v>0</v>
      </c>
      <c r="AJ1257" s="91">
        <v>0</v>
      </c>
      <c r="AK1257" s="91">
        <v>3</v>
      </c>
      <c r="AL1257" s="91">
        <v>9</v>
      </c>
      <c r="AM1257" s="91">
        <v>21</v>
      </c>
      <c r="AN1257" s="91">
        <v>15</v>
      </c>
      <c r="AO1257" s="91">
        <v>7</v>
      </c>
      <c r="AP1257" s="91">
        <v>3</v>
      </c>
      <c r="AQ1257" s="91">
        <v>2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57</v>
      </c>
      <c r="BD1257" s="25">
        <v>0.95</v>
      </c>
      <c r="BE1257" s="74">
        <v>49</v>
      </c>
      <c r="BF1257" s="25">
        <v>0.81666666666666665</v>
      </c>
      <c r="BG1257" s="74">
        <v>12</v>
      </c>
      <c r="BH1257" s="25">
        <v>0.2</v>
      </c>
      <c r="BI1257" s="21">
        <v>30.067999999999998</v>
      </c>
      <c r="BJ1257" s="21">
        <v>37.232999999999997</v>
      </c>
      <c r="BK1257" s="21">
        <v>42.9</v>
      </c>
      <c r="BL1257" s="8"/>
      <c r="BM1257" s="71">
        <v>182</v>
      </c>
      <c r="BN1257" s="143">
        <v>0</v>
      </c>
      <c r="BO1257" s="7">
        <v>0</v>
      </c>
      <c r="BP1257" s="7">
        <v>10</v>
      </c>
      <c r="BQ1257" s="7">
        <v>18</v>
      </c>
      <c r="BR1257" s="7">
        <v>61</v>
      </c>
      <c r="BS1257" s="7">
        <v>53</v>
      </c>
      <c r="BT1257" s="7">
        <v>28</v>
      </c>
      <c r="BU1257" s="7">
        <v>6</v>
      </c>
      <c r="BV1257" s="7">
        <v>4</v>
      </c>
      <c r="BW1257" s="7">
        <v>1</v>
      </c>
      <c r="BX1257" s="7">
        <v>1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172</v>
      </c>
      <c r="CI1257" s="25">
        <v>0.94505494505494503</v>
      </c>
      <c r="CJ1257" s="74">
        <v>156</v>
      </c>
      <c r="CK1257" s="25">
        <v>0.8571428571428571</v>
      </c>
      <c r="CL1257" s="74">
        <v>40</v>
      </c>
      <c r="CM1257" s="25">
        <v>0.21978021978021978</v>
      </c>
      <c r="CN1257" s="21">
        <v>30.662032967032982</v>
      </c>
      <c r="CO1257" s="21">
        <v>36.824499999999993</v>
      </c>
      <c r="CP1257" s="21">
        <v>42.708500000000001</v>
      </c>
      <c r="CQ1257" s="8"/>
    </row>
    <row r="1258" spans="1:95" x14ac:dyDescent="0.35">
      <c r="A1258" s="134">
        <v>7</v>
      </c>
      <c r="B1258" s="184">
        <v>0.375</v>
      </c>
      <c r="C1258" s="71">
        <v>239</v>
      </c>
      <c r="D1258" s="154">
        <v>0</v>
      </c>
      <c r="E1258" s="91">
        <v>2</v>
      </c>
      <c r="F1258" s="91">
        <v>2</v>
      </c>
      <c r="G1258" s="91">
        <v>31</v>
      </c>
      <c r="H1258" s="91">
        <v>87</v>
      </c>
      <c r="I1258" s="91">
        <v>76</v>
      </c>
      <c r="J1258" s="91">
        <v>31</v>
      </c>
      <c r="K1258" s="91">
        <v>7</v>
      </c>
      <c r="L1258" s="91">
        <v>3</v>
      </c>
      <c r="M1258" s="91">
        <v>0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234</v>
      </c>
      <c r="Y1258" s="25">
        <v>0.97907949790794979</v>
      </c>
      <c r="Z1258" s="74">
        <v>212</v>
      </c>
      <c r="AA1258" s="25">
        <v>0.88702928870292885</v>
      </c>
      <c r="AB1258" s="74">
        <v>41</v>
      </c>
      <c r="AC1258" s="25">
        <v>0.17154811715481172</v>
      </c>
      <c r="AD1258" s="21">
        <v>30.243933054393302</v>
      </c>
      <c r="AE1258" s="21">
        <v>35.24</v>
      </c>
      <c r="AF1258" s="21">
        <v>38.880000000000003</v>
      </c>
      <c r="AG1258" s="8"/>
      <c r="AH1258" s="71">
        <v>123</v>
      </c>
      <c r="AI1258" s="154">
        <v>0</v>
      </c>
      <c r="AJ1258" s="91">
        <v>3</v>
      </c>
      <c r="AK1258" s="91">
        <v>14</v>
      </c>
      <c r="AL1258" s="91">
        <v>29</v>
      </c>
      <c r="AM1258" s="91">
        <v>38</v>
      </c>
      <c r="AN1258" s="91">
        <v>24</v>
      </c>
      <c r="AO1258" s="91">
        <v>9</v>
      </c>
      <c r="AP1258" s="91">
        <v>2</v>
      </c>
      <c r="AQ1258" s="91">
        <v>3</v>
      </c>
      <c r="AR1258" s="91">
        <v>0</v>
      </c>
      <c r="AS1258" s="91">
        <v>0</v>
      </c>
      <c r="AT1258" s="91">
        <v>1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106</v>
      </c>
      <c r="BD1258" s="25">
        <v>0.86178861788617889</v>
      </c>
      <c r="BE1258" s="74">
        <v>86</v>
      </c>
      <c r="BF1258" s="25">
        <v>0.69918699186991873</v>
      </c>
      <c r="BG1258" s="74">
        <v>15</v>
      </c>
      <c r="BH1258" s="25">
        <v>0.12195121951219512</v>
      </c>
      <c r="BI1258" s="21">
        <v>27.71170731707317</v>
      </c>
      <c r="BJ1258" s="21">
        <v>34.373999999999995</v>
      </c>
      <c r="BK1258" s="21">
        <v>42.981999999999985</v>
      </c>
      <c r="BL1258" s="8"/>
      <c r="BM1258" s="71">
        <v>362</v>
      </c>
      <c r="BN1258" s="143">
        <v>0</v>
      </c>
      <c r="BO1258" s="7">
        <v>5</v>
      </c>
      <c r="BP1258" s="7">
        <v>16</v>
      </c>
      <c r="BQ1258" s="7">
        <v>60</v>
      </c>
      <c r="BR1258" s="7">
        <v>125</v>
      </c>
      <c r="BS1258" s="7">
        <v>100</v>
      </c>
      <c r="BT1258" s="7">
        <v>40</v>
      </c>
      <c r="BU1258" s="7">
        <v>9</v>
      </c>
      <c r="BV1258" s="7">
        <v>6</v>
      </c>
      <c r="BW1258" s="7">
        <v>0</v>
      </c>
      <c r="BX1258" s="7">
        <v>0</v>
      </c>
      <c r="BY1258" s="7">
        <v>1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340</v>
      </c>
      <c r="CI1258" s="25">
        <v>0.93922651933701662</v>
      </c>
      <c r="CJ1258" s="74">
        <v>298</v>
      </c>
      <c r="CK1258" s="25">
        <v>0.82320441988950277</v>
      </c>
      <c r="CL1258" s="74">
        <v>56</v>
      </c>
      <c r="CM1258" s="25">
        <v>0.15469613259668508</v>
      </c>
      <c r="CN1258" s="21">
        <v>29.383535911602191</v>
      </c>
      <c r="CO1258" s="21">
        <v>35.113999999999997</v>
      </c>
      <c r="CP1258" s="21">
        <v>38.854499999999994</v>
      </c>
      <c r="CQ1258" s="8"/>
    </row>
    <row r="1259" spans="1:95" x14ac:dyDescent="0.35">
      <c r="A1259" s="134">
        <v>7</v>
      </c>
      <c r="B1259" s="184">
        <v>0.41666700000000001</v>
      </c>
      <c r="C1259" s="71">
        <v>263</v>
      </c>
      <c r="D1259" s="154">
        <v>0</v>
      </c>
      <c r="E1259" s="91">
        <v>0</v>
      </c>
      <c r="F1259" s="91">
        <v>9</v>
      </c>
      <c r="G1259" s="91">
        <v>41</v>
      </c>
      <c r="H1259" s="91">
        <v>102</v>
      </c>
      <c r="I1259" s="91">
        <v>86</v>
      </c>
      <c r="J1259" s="91">
        <v>17</v>
      </c>
      <c r="K1259" s="91">
        <v>5</v>
      </c>
      <c r="L1259" s="91">
        <v>2</v>
      </c>
      <c r="M1259" s="91">
        <v>1</v>
      </c>
      <c r="N1259" s="91">
        <v>0</v>
      </c>
      <c r="O1259" s="91">
        <v>0</v>
      </c>
      <c r="P1259" s="91">
        <v>0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254</v>
      </c>
      <c r="Y1259" s="25">
        <v>0.96577946768060841</v>
      </c>
      <c r="Z1259" s="74">
        <v>225</v>
      </c>
      <c r="AA1259" s="25">
        <v>0.85551330798479086</v>
      </c>
      <c r="AB1259" s="74">
        <v>25</v>
      </c>
      <c r="AC1259" s="25">
        <v>9.5057034220532313E-2</v>
      </c>
      <c r="AD1259" s="21">
        <v>29.295133079847904</v>
      </c>
      <c r="AE1259" s="21">
        <v>33.852000000000004</v>
      </c>
      <c r="AF1259" s="21">
        <v>37.871999999999993</v>
      </c>
      <c r="AG1259" s="8"/>
      <c r="AH1259" s="71">
        <v>188</v>
      </c>
      <c r="AI1259" s="154">
        <v>0</v>
      </c>
      <c r="AJ1259" s="91">
        <v>0</v>
      </c>
      <c r="AK1259" s="91">
        <v>10</v>
      </c>
      <c r="AL1259" s="91">
        <v>45</v>
      </c>
      <c r="AM1259" s="91">
        <v>63</v>
      </c>
      <c r="AN1259" s="91">
        <v>60</v>
      </c>
      <c r="AO1259" s="91">
        <v>7</v>
      </c>
      <c r="AP1259" s="91">
        <v>2</v>
      </c>
      <c r="AQ1259" s="91">
        <v>1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178</v>
      </c>
      <c r="BD1259" s="25">
        <v>0.94680851063829785</v>
      </c>
      <c r="BE1259" s="74">
        <v>150</v>
      </c>
      <c r="BF1259" s="25">
        <v>0.7978723404255319</v>
      </c>
      <c r="BG1259" s="74">
        <v>10</v>
      </c>
      <c r="BH1259" s="25">
        <v>5.3191489361702128E-2</v>
      </c>
      <c r="BI1259" s="21">
        <v>27.891010638297868</v>
      </c>
      <c r="BJ1259" s="21">
        <v>32.264000000000003</v>
      </c>
      <c r="BK1259" s="21">
        <v>35.6935</v>
      </c>
      <c r="BL1259" s="8"/>
      <c r="BM1259" s="71">
        <v>451</v>
      </c>
      <c r="BN1259" s="143">
        <v>0</v>
      </c>
      <c r="BO1259" s="7">
        <v>0</v>
      </c>
      <c r="BP1259" s="7">
        <v>19</v>
      </c>
      <c r="BQ1259" s="7">
        <v>86</v>
      </c>
      <c r="BR1259" s="7">
        <v>165</v>
      </c>
      <c r="BS1259" s="7">
        <v>146</v>
      </c>
      <c r="BT1259" s="7">
        <v>24</v>
      </c>
      <c r="BU1259" s="7">
        <v>7</v>
      </c>
      <c r="BV1259" s="7">
        <v>3</v>
      </c>
      <c r="BW1259" s="7">
        <v>1</v>
      </c>
      <c r="BX1259" s="7">
        <v>0</v>
      </c>
      <c r="BY1259" s="7">
        <v>0</v>
      </c>
      <c r="BZ1259" s="7">
        <v>0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432</v>
      </c>
      <c r="CI1259" s="25">
        <v>0.95787139689578715</v>
      </c>
      <c r="CJ1259" s="74">
        <v>375</v>
      </c>
      <c r="CK1259" s="25">
        <v>0.83148558758314861</v>
      </c>
      <c r="CL1259" s="74">
        <v>35</v>
      </c>
      <c r="CM1259" s="25">
        <v>7.7605321507760533E-2</v>
      </c>
      <c r="CN1259" s="21">
        <v>28.709822616407983</v>
      </c>
      <c r="CO1259" s="21">
        <v>33.303999999999995</v>
      </c>
      <c r="CP1259" s="21">
        <v>37.425999999999995</v>
      </c>
      <c r="CQ1259" s="8"/>
    </row>
    <row r="1260" spans="1:95" x14ac:dyDescent="0.35">
      <c r="A1260" s="134">
        <v>7</v>
      </c>
      <c r="B1260" s="184">
        <v>0.45833299999999999</v>
      </c>
      <c r="C1260" s="71">
        <v>316</v>
      </c>
      <c r="D1260" s="154">
        <v>0</v>
      </c>
      <c r="E1260" s="91">
        <v>0</v>
      </c>
      <c r="F1260" s="91">
        <v>8</v>
      </c>
      <c r="G1260" s="91">
        <v>51</v>
      </c>
      <c r="H1260" s="91">
        <v>102</v>
      </c>
      <c r="I1260" s="91">
        <v>117</v>
      </c>
      <c r="J1260" s="91">
        <v>31</v>
      </c>
      <c r="K1260" s="91">
        <v>7</v>
      </c>
      <c r="L1260" s="91">
        <v>0</v>
      </c>
      <c r="M1260" s="91">
        <v>0</v>
      </c>
      <c r="N1260" s="91">
        <v>0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308</v>
      </c>
      <c r="Y1260" s="25">
        <v>0.97468354430379744</v>
      </c>
      <c r="Z1260" s="74">
        <v>276</v>
      </c>
      <c r="AA1260" s="25">
        <v>0.87341772151898733</v>
      </c>
      <c r="AB1260" s="74">
        <v>38</v>
      </c>
      <c r="AC1260" s="25">
        <v>0.12025316455696203</v>
      </c>
      <c r="AD1260" s="21">
        <v>29.520727848101288</v>
      </c>
      <c r="AE1260" s="21">
        <v>34.311500000000002</v>
      </c>
      <c r="AF1260" s="21">
        <v>37.103500000000004</v>
      </c>
      <c r="AG1260" s="8"/>
      <c r="AH1260" s="71">
        <v>243</v>
      </c>
      <c r="AI1260" s="154">
        <v>0</v>
      </c>
      <c r="AJ1260" s="91">
        <v>2</v>
      </c>
      <c r="AK1260" s="91">
        <v>10</v>
      </c>
      <c r="AL1260" s="91">
        <v>81</v>
      </c>
      <c r="AM1260" s="91">
        <v>81</v>
      </c>
      <c r="AN1260" s="91">
        <v>52</v>
      </c>
      <c r="AO1260" s="91">
        <v>13</v>
      </c>
      <c r="AP1260" s="91">
        <v>2</v>
      </c>
      <c r="AQ1260" s="91">
        <v>1</v>
      </c>
      <c r="AR1260" s="91">
        <v>0</v>
      </c>
      <c r="AS1260" s="91">
        <v>1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231</v>
      </c>
      <c r="BD1260" s="25">
        <v>0.95061728395061729</v>
      </c>
      <c r="BE1260" s="74">
        <v>168</v>
      </c>
      <c r="BF1260" s="25">
        <v>0.69135802469135799</v>
      </c>
      <c r="BG1260" s="74">
        <v>17</v>
      </c>
      <c r="BH1260" s="25">
        <v>6.9958847736625515E-2</v>
      </c>
      <c r="BI1260" s="21">
        <v>27.120987654320981</v>
      </c>
      <c r="BJ1260" s="21">
        <v>32.448</v>
      </c>
      <c r="BK1260" s="21">
        <v>35.917999999999999</v>
      </c>
      <c r="BL1260" s="8"/>
      <c r="BM1260" s="71">
        <v>559</v>
      </c>
      <c r="BN1260" s="143">
        <v>0</v>
      </c>
      <c r="BO1260" s="7">
        <v>2</v>
      </c>
      <c r="BP1260" s="7">
        <v>18</v>
      </c>
      <c r="BQ1260" s="7">
        <v>132</v>
      </c>
      <c r="BR1260" s="7">
        <v>183</v>
      </c>
      <c r="BS1260" s="7">
        <v>169</v>
      </c>
      <c r="BT1260" s="7">
        <v>44</v>
      </c>
      <c r="BU1260" s="7">
        <v>9</v>
      </c>
      <c r="BV1260" s="7">
        <v>1</v>
      </c>
      <c r="BW1260" s="7">
        <v>0</v>
      </c>
      <c r="BX1260" s="7">
        <v>1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539</v>
      </c>
      <c r="CI1260" s="25">
        <v>0.96422182468694095</v>
      </c>
      <c r="CJ1260" s="74">
        <v>444</v>
      </c>
      <c r="CK1260" s="25">
        <v>0.79427549194991054</v>
      </c>
      <c r="CL1260" s="74">
        <v>55</v>
      </c>
      <c r="CM1260" s="25">
        <v>9.838998211091235E-2</v>
      </c>
      <c r="CN1260" s="21">
        <v>28.477549194991081</v>
      </c>
      <c r="CO1260" s="21">
        <v>33.700000000000003</v>
      </c>
      <c r="CP1260" s="21">
        <v>36.71</v>
      </c>
      <c r="CQ1260" s="8"/>
    </row>
    <row r="1261" spans="1:95" x14ac:dyDescent="0.35">
      <c r="A1261" s="134">
        <v>7</v>
      </c>
      <c r="B1261" s="184">
        <v>0.5</v>
      </c>
      <c r="C1261" s="71">
        <v>399</v>
      </c>
      <c r="D1261" s="154">
        <v>0</v>
      </c>
      <c r="E1261" s="91">
        <v>4</v>
      </c>
      <c r="F1261" s="91">
        <v>27</v>
      </c>
      <c r="G1261" s="91">
        <v>106</v>
      </c>
      <c r="H1261" s="91">
        <v>170</v>
      </c>
      <c r="I1261" s="91">
        <v>76</v>
      </c>
      <c r="J1261" s="91">
        <v>14</v>
      </c>
      <c r="K1261" s="91">
        <v>2</v>
      </c>
      <c r="L1261" s="91">
        <v>0</v>
      </c>
      <c r="M1261" s="91">
        <v>0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368</v>
      </c>
      <c r="Y1261" s="25">
        <v>0.92230576441102752</v>
      </c>
      <c r="Z1261" s="74">
        <v>296</v>
      </c>
      <c r="AA1261" s="25">
        <v>0.74185463659147866</v>
      </c>
      <c r="AB1261" s="74">
        <v>16</v>
      </c>
      <c r="AC1261" s="25">
        <v>4.0100250626566414E-2</v>
      </c>
      <c r="AD1261" s="21">
        <v>26.861879699248124</v>
      </c>
      <c r="AE1261" s="21">
        <v>31.39</v>
      </c>
      <c r="AF1261" s="21">
        <v>34.729999999999997</v>
      </c>
      <c r="AG1261" s="8"/>
      <c r="AH1261" s="71">
        <v>284</v>
      </c>
      <c r="AI1261" s="154">
        <v>2</v>
      </c>
      <c r="AJ1261" s="91">
        <v>3</v>
      </c>
      <c r="AK1261" s="91">
        <v>25</v>
      </c>
      <c r="AL1261" s="91">
        <v>79</v>
      </c>
      <c r="AM1261" s="91">
        <v>103</v>
      </c>
      <c r="AN1261" s="91">
        <v>47</v>
      </c>
      <c r="AO1261" s="91">
        <v>18</v>
      </c>
      <c r="AP1261" s="91">
        <v>5</v>
      </c>
      <c r="AQ1261" s="91">
        <v>1</v>
      </c>
      <c r="AR1261" s="91">
        <v>1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254</v>
      </c>
      <c r="BD1261" s="25">
        <v>0.89436619718309862</v>
      </c>
      <c r="BE1261" s="74">
        <v>190</v>
      </c>
      <c r="BF1261" s="25">
        <v>0.66901408450704225</v>
      </c>
      <c r="BG1261" s="74">
        <v>25</v>
      </c>
      <c r="BH1261" s="25">
        <v>8.8028169014084501E-2</v>
      </c>
      <c r="BI1261" s="21">
        <v>26.626725352112675</v>
      </c>
      <c r="BJ1261" s="21">
        <v>31.962499999999999</v>
      </c>
      <c r="BK1261" s="21">
        <v>36.410000000000004</v>
      </c>
      <c r="BL1261" s="8"/>
      <c r="BM1261" s="71">
        <v>683</v>
      </c>
      <c r="BN1261" s="143">
        <v>2</v>
      </c>
      <c r="BO1261" s="7">
        <v>7</v>
      </c>
      <c r="BP1261" s="7">
        <v>52</v>
      </c>
      <c r="BQ1261" s="7">
        <v>185</v>
      </c>
      <c r="BR1261" s="7">
        <v>273</v>
      </c>
      <c r="BS1261" s="7">
        <v>123</v>
      </c>
      <c r="BT1261" s="7">
        <v>32</v>
      </c>
      <c r="BU1261" s="7">
        <v>7</v>
      </c>
      <c r="BV1261" s="7">
        <v>1</v>
      </c>
      <c r="BW1261" s="7">
        <v>1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622</v>
      </c>
      <c r="CI1261" s="25">
        <v>0.91068814055636893</v>
      </c>
      <c r="CJ1261" s="74">
        <v>486</v>
      </c>
      <c r="CK1261" s="25">
        <v>0.71156661786237185</v>
      </c>
      <c r="CL1261" s="74">
        <v>41</v>
      </c>
      <c r="CM1261" s="25">
        <v>6.0029282576866766E-2</v>
      </c>
      <c r="CN1261" s="21">
        <v>26.764099560761359</v>
      </c>
      <c r="CO1261" s="21">
        <v>31.684000000000001</v>
      </c>
      <c r="CP1261" s="21">
        <v>35.447999999999993</v>
      </c>
      <c r="CQ1261" s="8"/>
    </row>
    <row r="1262" spans="1:95" x14ac:dyDescent="0.35">
      <c r="A1262" s="134">
        <v>7</v>
      </c>
      <c r="B1262" s="184">
        <v>0.54166700000000001</v>
      </c>
      <c r="C1262" s="71">
        <v>455</v>
      </c>
      <c r="D1262" s="154">
        <v>0</v>
      </c>
      <c r="E1262" s="91">
        <v>3</v>
      </c>
      <c r="F1262" s="91">
        <v>29</v>
      </c>
      <c r="G1262" s="91">
        <v>140</v>
      </c>
      <c r="H1262" s="91">
        <v>170</v>
      </c>
      <c r="I1262" s="91">
        <v>94</v>
      </c>
      <c r="J1262" s="91">
        <v>17</v>
      </c>
      <c r="K1262" s="91">
        <v>2</v>
      </c>
      <c r="L1262" s="91">
        <v>0</v>
      </c>
      <c r="M1262" s="91">
        <v>0</v>
      </c>
      <c r="N1262" s="91">
        <v>0</v>
      </c>
      <c r="O1262" s="91">
        <v>0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423</v>
      </c>
      <c r="Y1262" s="25">
        <v>0.9296703296703297</v>
      </c>
      <c r="Z1262" s="74">
        <v>326</v>
      </c>
      <c r="AA1262" s="25">
        <v>0.71648351648351649</v>
      </c>
      <c r="AB1262" s="74">
        <v>19</v>
      </c>
      <c r="AC1262" s="25">
        <v>4.1758241758241756E-2</v>
      </c>
      <c r="AD1262" s="21">
        <v>26.782021978021969</v>
      </c>
      <c r="AE1262" s="21">
        <v>32.199999999999996</v>
      </c>
      <c r="AF1262" s="21">
        <v>34.653999999999996</v>
      </c>
      <c r="AG1262" s="8"/>
      <c r="AH1262" s="71">
        <v>393</v>
      </c>
      <c r="AI1262" s="154">
        <v>2</v>
      </c>
      <c r="AJ1262" s="91">
        <v>1</v>
      </c>
      <c r="AK1262" s="91">
        <v>53</v>
      </c>
      <c r="AL1262" s="91">
        <v>141</v>
      </c>
      <c r="AM1262" s="91">
        <v>119</v>
      </c>
      <c r="AN1262" s="91">
        <v>55</v>
      </c>
      <c r="AO1262" s="91">
        <v>17</v>
      </c>
      <c r="AP1262" s="91">
        <v>4</v>
      </c>
      <c r="AQ1262" s="91">
        <v>1</v>
      </c>
      <c r="AR1262" s="91">
        <v>0</v>
      </c>
      <c r="AS1262" s="91">
        <v>0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337</v>
      </c>
      <c r="BD1262" s="25">
        <v>0.85750636132315516</v>
      </c>
      <c r="BE1262" s="74">
        <v>225</v>
      </c>
      <c r="BF1262" s="25">
        <v>0.5725190839694656</v>
      </c>
      <c r="BG1262" s="74">
        <v>22</v>
      </c>
      <c r="BH1262" s="25">
        <v>5.5979643765903309E-2</v>
      </c>
      <c r="BI1262" s="21">
        <v>25.554732824427489</v>
      </c>
      <c r="BJ1262" s="21">
        <v>30.757000000000001</v>
      </c>
      <c r="BK1262" s="21">
        <v>36.052999999999997</v>
      </c>
      <c r="BL1262" s="8"/>
      <c r="BM1262" s="71">
        <v>848</v>
      </c>
      <c r="BN1262" s="143">
        <v>2</v>
      </c>
      <c r="BO1262" s="7">
        <v>4</v>
      </c>
      <c r="BP1262" s="7">
        <v>82</v>
      </c>
      <c r="BQ1262" s="7">
        <v>281</v>
      </c>
      <c r="BR1262" s="7">
        <v>289</v>
      </c>
      <c r="BS1262" s="7">
        <v>149</v>
      </c>
      <c r="BT1262" s="7">
        <v>34</v>
      </c>
      <c r="BU1262" s="7">
        <v>6</v>
      </c>
      <c r="BV1262" s="7">
        <v>1</v>
      </c>
      <c r="BW1262" s="7">
        <v>0</v>
      </c>
      <c r="BX1262" s="7">
        <v>0</v>
      </c>
      <c r="BY1262" s="7">
        <v>0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760</v>
      </c>
      <c r="CI1262" s="25">
        <v>0.89622641509433965</v>
      </c>
      <c r="CJ1262" s="74">
        <v>551</v>
      </c>
      <c r="CK1262" s="25">
        <v>0.64976415094339623</v>
      </c>
      <c r="CL1262" s="74">
        <v>41</v>
      </c>
      <c r="CM1262" s="25">
        <v>4.8349056603773588E-2</v>
      </c>
      <c r="CN1262" s="21">
        <v>26.213242924528299</v>
      </c>
      <c r="CO1262" s="21">
        <v>31.588999999999999</v>
      </c>
      <c r="CP1262" s="21">
        <v>34.878999999999991</v>
      </c>
      <c r="CQ1262" s="8"/>
    </row>
    <row r="1263" spans="1:95" x14ac:dyDescent="0.35">
      <c r="A1263" s="134">
        <v>7</v>
      </c>
      <c r="B1263" s="184">
        <v>0.58333299999999999</v>
      </c>
      <c r="C1263" s="71">
        <v>360</v>
      </c>
      <c r="D1263" s="154">
        <v>0</v>
      </c>
      <c r="E1263" s="91">
        <v>0</v>
      </c>
      <c r="F1263" s="91">
        <v>11</v>
      </c>
      <c r="G1263" s="91">
        <v>71</v>
      </c>
      <c r="H1263" s="91">
        <v>142</v>
      </c>
      <c r="I1263" s="91">
        <v>102</v>
      </c>
      <c r="J1263" s="91">
        <v>30</v>
      </c>
      <c r="K1263" s="91">
        <v>3</v>
      </c>
      <c r="L1263" s="91">
        <v>0</v>
      </c>
      <c r="M1263" s="91">
        <v>1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349</v>
      </c>
      <c r="Y1263" s="25">
        <v>0.96944444444444444</v>
      </c>
      <c r="Z1263" s="74">
        <v>302</v>
      </c>
      <c r="AA1263" s="25">
        <v>0.83888888888888891</v>
      </c>
      <c r="AB1263" s="74">
        <v>34</v>
      </c>
      <c r="AC1263" s="25">
        <v>9.4444444444444442E-2</v>
      </c>
      <c r="AD1263" s="21">
        <v>28.67480555555554</v>
      </c>
      <c r="AE1263" s="21">
        <v>33.578000000000003</v>
      </c>
      <c r="AF1263" s="21">
        <v>36.897499999999994</v>
      </c>
      <c r="AG1263" s="8"/>
      <c r="AH1263" s="71">
        <v>344</v>
      </c>
      <c r="AI1263" s="154">
        <v>0</v>
      </c>
      <c r="AJ1263" s="91">
        <v>0</v>
      </c>
      <c r="AK1263" s="91">
        <v>20</v>
      </c>
      <c r="AL1263" s="91">
        <v>98</v>
      </c>
      <c r="AM1263" s="91">
        <v>133</v>
      </c>
      <c r="AN1263" s="91">
        <v>71</v>
      </c>
      <c r="AO1263" s="91">
        <v>16</v>
      </c>
      <c r="AP1263" s="91">
        <v>5</v>
      </c>
      <c r="AQ1263" s="91">
        <v>1</v>
      </c>
      <c r="AR1263" s="91">
        <v>0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324</v>
      </c>
      <c r="BD1263" s="25">
        <v>0.94186046511627908</v>
      </c>
      <c r="BE1263" s="74">
        <v>251</v>
      </c>
      <c r="BF1263" s="25">
        <v>0.72965116279069764</v>
      </c>
      <c r="BG1263" s="74">
        <v>22</v>
      </c>
      <c r="BH1263" s="25">
        <v>6.3953488372093026E-2</v>
      </c>
      <c r="BI1263" s="21">
        <v>27.22747093023256</v>
      </c>
      <c r="BJ1263" s="21">
        <v>31.905000000000001</v>
      </c>
      <c r="BK1263" s="21">
        <v>35.64</v>
      </c>
      <c r="BL1263" s="8"/>
      <c r="BM1263" s="71">
        <v>704</v>
      </c>
      <c r="BN1263" s="143">
        <v>0</v>
      </c>
      <c r="BO1263" s="7">
        <v>0</v>
      </c>
      <c r="BP1263" s="7">
        <v>31</v>
      </c>
      <c r="BQ1263" s="7">
        <v>169</v>
      </c>
      <c r="BR1263" s="7">
        <v>275</v>
      </c>
      <c r="BS1263" s="7">
        <v>173</v>
      </c>
      <c r="BT1263" s="7">
        <v>46</v>
      </c>
      <c r="BU1263" s="7">
        <v>8</v>
      </c>
      <c r="BV1263" s="7">
        <v>1</v>
      </c>
      <c r="BW1263" s="7">
        <v>1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673</v>
      </c>
      <c r="CI1263" s="25">
        <v>0.95596590909090906</v>
      </c>
      <c r="CJ1263" s="74">
        <v>553</v>
      </c>
      <c r="CK1263" s="25">
        <v>0.78551136363636365</v>
      </c>
      <c r="CL1263" s="74">
        <v>56</v>
      </c>
      <c r="CM1263" s="25">
        <v>7.9545454545454544E-2</v>
      </c>
      <c r="CN1263" s="21">
        <v>27.96758522727276</v>
      </c>
      <c r="CO1263" s="21">
        <v>32.822499999999998</v>
      </c>
      <c r="CP1263" s="21">
        <v>35.994999999999997</v>
      </c>
      <c r="CQ1263" s="8"/>
    </row>
    <row r="1264" spans="1:95" x14ac:dyDescent="0.35">
      <c r="A1264" s="134">
        <v>7</v>
      </c>
      <c r="B1264" s="184">
        <v>0.625</v>
      </c>
      <c r="C1264" s="71">
        <v>397</v>
      </c>
      <c r="D1264" s="154">
        <v>0</v>
      </c>
      <c r="E1264" s="91">
        <v>1</v>
      </c>
      <c r="F1264" s="91">
        <v>18</v>
      </c>
      <c r="G1264" s="91">
        <v>85</v>
      </c>
      <c r="H1264" s="91">
        <v>169</v>
      </c>
      <c r="I1264" s="91">
        <v>97</v>
      </c>
      <c r="J1264" s="91">
        <v>22</v>
      </c>
      <c r="K1264" s="91">
        <v>4</v>
      </c>
      <c r="L1264" s="91">
        <v>0</v>
      </c>
      <c r="M1264" s="91">
        <v>0</v>
      </c>
      <c r="N1264" s="91">
        <v>0</v>
      </c>
      <c r="O1264" s="91">
        <v>0</v>
      </c>
      <c r="P1264" s="91">
        <v>1</v>
      </c>
      <c r="Q1264" s="91">
        <v>0</v>
      </c>
      <c r="R1264" s="91">
        <v>0</v>
      </c>
      <c r="S1264" s="91">
        <v>0</v>
      </c>
      <c r="T1264" s="91">
        <v>0</v>
      </c>
      <c r="U1264" s="91">
        <v>0</v>
      </c>
      <c r="V1264" s="91">
        <v>0</v>
      </c>
      <c r="W1264" s="194">
        <v>0</v>
      </c>
      <c r="X1264" s="74">
        <v>378</v>
      </c>
      <c r="Y1264" s="25">
        <v>0.95214105793450876</v>
      </c>
      <c r="Z1264" s="74">
        <v>315</v>
      </c>
      <c r="AA1264" s="25">
        <v>0.79345088161209065</v>
      </c>
      <c r="AB1264" s="74">
        <v>27</v>
      </c>
      <c r="AC1264" s="25">
        <v>6.8010075566750636E-2</v>
      </c>
      <c r="AD1264" s="21">
        <v>27.864005037783389</v>
      </c>
      <c r="AE1264" s="21">
        <v>32.78</v>
      </c>
      <c r="AF1264" s="21">
        <v>36.344999999999999</v>
      </c>
      <c r="AG1264" s="8"/>
      <c r="AH1264" s="71">
        <v>355</v>
      </c>
      <c r="AI1264" s="154">
        <v>1</v>
      </c>
      <c r="AJ1264" s="91">
        <v>4</v>
      </c>
      <c r="AK1264" s="91">
        <v>24</v>
      </c>
      <c r="AL1264" s="91">
        <v>112</v>
      </c>
      <c r="AM1264" s="91">
        <v>125</v>
      </c>
      <c r="AN1264" s="91">
        <v>73</v>
      </c>
      <c r="AO1264" s="91">
        <v>10</v>
      </c>
      <c r="AP1264" s="91">
        <v>4</v>
      </c>
      <c r="AQ1264" s="91">
        <v>0</v>
      </c>
      <c r="AR1264" s="91">
        <v>1</v>
      </c>
      <c r="AS1264" s="91">
        <v>1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0</v>
      </c>
      <c r="BA1264" s="91">
        <v>0</v>
      </c>
      <c r="BB1264" s="194">
        <v>0</v>
      </c>
      <c r="BC1264" s="74">
        <v>326</v>
      </c>
      <c r="BD1264" s="25">
        <v>0.91830985915492958</v>
      </c>
      <c r="BE1264" s="74">
        <v>245</v>
      </c>
      <c r="BF1264" s="25">
        <v>0.6901408450704225</v>
      </c>
      <c r="BG1264" s="74">
        <v>16</v>
      </c>
      <c r="BH1264" s="25">
        <v>4.507042253521127E-2</v>
      </c>
      <c r="BI1264" s="21">
        <v>26.705042253521135</v>
      </c>
      <c r="BJ1264" s="21">
        <v>31.905999999999999</v>
      </c>
      <c r="BK1264" s="21">
        <v>34.785999999999994</v>
      </c>
      <c r="BL1264" s="8"/>
      <c r="BM1264" s="71">
        <v>752</v>
      </c>
      <c r="BN1264" s="143">
        <v>1</v>
      </c>
      <c r="BO1264" s="7">
        <v>5</v>
      </c>
      <c r="BP1264" s="7">
        <v>42</v>
      </c>
      <c r="BQ1264" s="7">
        <v>197</v>
      </c>
      <c r="BR1264" s="7">
        <v>294</v>
      </c>
      <c r="BS1264" s="7">
        <v>170</v>
      </c>
      <c r="BT1264" s="7">
        <v>32</v>
      </c>
      <c r="BU1264" s="7">
        <v>8</v>
      </c>
      <c r="BV1264" s="7">
        <v>0</v>
      </c>
      <c r="BW1264" s="7">
        <v>1</v>
      </c>
      <c r="BX1264" s="7">
        <v>1</v>
      </c>
      <c r="BY1264" s="7">
        <v>0</v>
      </c>
      <c r="BZ1264" s="7">
        <v>1</v>
      </c>
      <c r="CA1264" s="7">
        <v>0</v>
      </c>
      <c r="CB1264" s="7">
        <v>0</v>
      </c>
      <c r="CC1264" s="7">
        <v>0</v>
      </c>
      <c r="CD1264" s="7">
        <v>0</v>
      </c>
      <c r="CE1264" s="7">
        <v>0</v>
      </c>
      <c r="CF1264" s="7">
        <v>0</v>
      </c>
      <c r="CG1264" s="116">
        <v>0</v>
      </c>
      <c r="CH1264" s="74">
        <v>704</v>
      </c>
      <c r="CI1264" s="25">
        <v>0.93617021276595747</v>
      </c>
      <c r="CJ1264" s="74">
        <v>560</v>
      </c>
      <c r="CK1264" s="25">
        <v>0.74468085106382975</v>
      </c>
      <c r="CL1264" s="74">
        <v>43</v>
      </c>
      <c r="CM1264" s="25">
        <v>5.7180851063829786E-2</v>
      </c>
      <c r="CN1264" s="21">
        <v>27.316888297872339</v>
      </c>
      <c r="CO1264" s="21">
        <v>32.295999999999992</v>
      </c>
      <c r="CP1264" s="21">
        <v>35.900000000000006</v>
      </c>
      <c r="CQ1264" s="8"/>
    </row>
    <row r="1265" spans="1:95" x14ac:dyDescent="0.35">
      <c r="A1265" s="134">
        <v>7</v>
      </c>
      <c r="B1265" s="184">
        <v>0.66666700000000001</v>
      </c>
      <c r="C1265" s="71">
        <v>365</v>
      </c>
      <c r="D1265" s="154">
        <v>0</v>
      </c>
      <c r="E1265" s="91">
        <v>0</v>
      </c>
      <c r="F1265" s="91">
        <v>8</v>
      </c>
      <c r="G1265" s="91">
        <v>93</v>
      </c>
      <c r="H1265" s="91">
        <v>128</v>
      </c>
      <c r="I1265" s="91">
        <v>107</v>
      </c>
      <c r="J1265" s="91">
        <v>22</v>
      </c>
      <c r="K1265" s="91">
        <v>6</v>
      </c>
      <c r="L1265" s="91">
        <v>1</v>
      </c>
      <c r="M1265" s="91">
        <v>0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357</v>
      </c>
      <c r="Y1265" s="25">
        <v>0.9780821917808219</v>
      </c>
      <c r="Z1265" s="74">
        <v>283</v>
      </c>
      <c r="AA1265" s="25">
        <v>0.77534246575342469</v>
      </c>
      <c r="AB1265" s="74">
        <v>29</v>
      </c>
      <c r="AC1265" s="25">
        <v>7.9452054794520555E-2</v>
      </c>
      <c r="AD1265" s="21">
        <v>28.284164383561656</v>
      </c>
      <c r="AE1265" s="21">
        <v>33.540999999999997</v>
      </c>
      <c r="AF1265" s="21">
        <v>36.847000000000001</v>
      </c>
      <c r="AG1265" s="8"/>
      <c r="AH1265" s="71">
        <v>378</v>
      </c>
      <c r="AI1265" s="154">
        <v>0</v>
      </c>
      <c r="AJ1265" s="91">
        <v>3</v>
      </c>
      <c r="AK1265" s="91">
        <v>34</v>
      </c>
      <c r="AL1265" s="91">
        <v>113</v>
      </c>
      <c r="AM1265" s="91">
        <v>124</v>
      </c>
      <c r="AN1265" s="91">
        <v>86</v>
      </c>
      <c r="AO1265" s="91">
        <v>15</v>
      </c>
      <c r="AP1265" s="91">
        <v>2</v>
      </c>
      <c r="AQ1265" s="91">
        <v>1</v>
      </c>
      <c r="AR1265" s="91">
        <v>0</v>
      </c>
      <c r="AS1265" s="91">
        <v>0</v>
      </c>
      <c r="AT1265" s="91">
        <v>0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341</v>
      </c>
      <c r="BD1265" s="25">
        <v>0.90211640211640209</v>
      </c>
      <c r="BE1265" s="74">
        <v>255</v>
      </c>
      <c r="BF1265" s="25">
        <v>0.67460317460317465</v>
      </c>
      <c r="BG1265" s="74">
        <v>18</v>
      </c>
      <c r="BH1265" s="25">
        <v>4.7619047619047616E-2</v>
      </c>
      <c r="BI1265" s="21">
        <v>26.761878306878305</v>
      </c>
      <c r="BJ1265" s="21">
        <v>32.142000000000003</v>
      </c>
      <c r="BK1265" s="21">
        <v>35.000000000000007</v>
      </c>
      <c r="BL1265" s="8"/>
      <c r="BM1265" s="71">
        <v>743</v>
      </c>
      <c r="BN1265" s="143">
        <v>0</v>
      </c>
      <c r="BO1265" s="7">
        <v>3</v>
      </c>
      <c r="BP1265" s="7">
        <v>42</v>
      </c>
      <c r="BQ1265" s="7">
        <v>206</v>
      </c>
      <c r="BR1265" s="7">
        <v>252</v>
      </c>
      <c r="BS1265" s="7">
        <v>193</v>
      </c>
      <c r="BT1265" s="7">
        <v>37</v>
      </c>
      <c r="BU1265" s="7">
        <v>8</v>
      </c>
      <c r="BV1265" s="7">
        <v>2</v>
      </c>
      <c r="BW1265" s="7">
        <v>0</v>
      </c>
      <c r="BX1265" s="7">
        <v>0</v>
      </c>
      <c r="BY1265" s="7">
        <v>0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698</v>
      </c>
      <c r="CI1265" s="25">
        <v>0.93943472409152085</v>
      </c>
      <c r="CJ1265" s="74">
        <v>538</v>
      </c>
      <c r="CK1265" s="25">
        <v>0.72409152086137285</v>
      </c>
      <c r="CL1265" s="74">
        <v>47</v>
      </c>
      <c r="CM1265" s="25">
        <v>6.3257065948855995E-2</v>
      </c>
      <c r="CN1265" s="21">
        <v>27.509703903095616</v>
      </c>
      <c r="CO1265" s="21">
        <v>32.849999999999994</v>
      </c>
      <c r="CP1265" s="21">
        <v>35.887999999999998</v>
      </c>
      <c r="CQ1265" s="8"/>
    </row>
    <row r="1266" spans="1:95" x14ac:dyDescent="0.35">
      <c r="A1266" s="134">
        <v>7</v>
      </c>
      <c r="B1266" s="184">
        <v>0.70833299999999999</v>
      </c>
      <c r="C1266" s="71">
        <v>344</v>
      </c>
      <c r="D1266" s="154">
        <v>0</v>
      </c>
      <c r="E1266" s="91">
        <v>0</v>
      </c>
      <c r="F1266" s="91">
        <v>9</v>
      </c>
      <c r="G1266" s="91">
        <v>88</v>
      </c>
      <c r="H1266" s="91">
        <v>129</v>
      </c>
      <c r="I1266" s="91">
        <v>84</v>
      </c>
      <c r="J1266" s="91">
        <v>22</v>
      </c>
      <c r="K1266" s="91">
        <v>7</v>
      </c>
      <c r="L1266" s="91">
        <v>4</v>
      </c>
      <c r="M1266" s="91">
        <v>1</v>
      </c>
      <c r="N1266" s="91">
        <v>0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335</v>
      </c>
      <c r="Y1266" s="25">
        <v>0.97383720930232553</v>
      </c>
      <c r="Z1266" s="74">
        <v>277</v>
      </c>
      <c r="AA1266" s="25">
        <v>0.80523255813953487</v>
      </c>
      <c r="AB1266" s="74">
        <v>34</v>
      </c>
      <c r="AC1266" s="25">
        <v>9.8837209302325577E-2</v>
      </c>
      <c r="AD1266" s="21">
        <v>28.52293604651161</v>
      </c>
      <c r="AE1266" s="21">
        <v>33.467500000000001</v>
      </c>
      <c r="AF1266" s="21">
        <v>38.427499999999995</v>
      </c>
      <c r="AG1266" s="8"/>
      <c r="AH1266" s="71">
        <v>368</v>
      </c>
      <c r="AI1266" s="154">
        <v>0</v>
      </c>
      <c r="AJ1266" s="91">
        <v>3</v>
      </c>
      <c r="AK1266" s="91">
        <v>28</v>
      </c>
      <c r="AL1266" s="91">
        <v>114</v>
      </c>
      <c r="AM1266" s="91">
        <v>150</v>
      </c>
      <c r="AN1266" s="91">
        <v>59</v>
      </c>
      <c r="AO1266" s="91">
        <v>9</v>
      </c>
      <c r="AP1266" s="91">
        <v>4</v>
      </c>
      <c r="AQ1266" s="91">
        <v>0</v>
      </c>
      <c r="AR1266" s="91">
        <v>1</v>
      </c>
      <c r="AS1266" s="91">
        <v>0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337</v>
      </c>
      <c r="BD1266" s="25">
        <v>0.91576086956521741</v>
      </c>
      <c r="BE1266" s="74">
        <v>254</v>
      </c>
      <c r="BF1266" s="25">
        <v>0.69021739130434778</v>
      </c>
      <c r="BG1266" s="74">
        <v>14</v>
      </c>
      <c r="BH1266" s="25">
        <v>3.8043478260869568E-2</v>
      </c>
      <c r="BI1266" s="21">
        <v>26.34684782608695</v>
      </c>
      <c r="BJ1266" s="21">
        <v>30.934999999999999</v>
      </c>
      <c r="BK1266" s="21">
        <v>34.72</v>
      </c>
      <c r="BL1266" s="8"/>
      <c r="BM1266" s="71">
        <v>712</v>
      </c>
      <c r="BN1266" s="143">
        <v>0</v>
      </c>
      <c r="BO1266" s="7">
        <v>3</v>
      </c>
      <c r="BP1266" s="7">
        <v>37</v>
      </c>
      <c r="BQ1266" s="7">
        <v>202</v>
      </c>
      <c r="BR1266" s="7">
        <v>279</v>
      </c>
      <c r="BS1266" s="7">
        <v>143</v>
      </c>
      <c r="BT1266" s="7">
        <v>31</v>
      </c>
      <c r="BU1266" s="7">
        <v>11</v>
      </c>
      <c r="BV1266" s="7">
        <v>4</v>
      </c>
      <c r="BW1266" s="7">
        <v>2</v>
      </c>
      <c r="BX1266" s="7">
        <v>0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672</v>
      </c>
      <c r="CI1266" s="25">
        <v>0.9438202247191011</v>
      </c>
      <c r="CJ1266" s="74">
        <v>531</v>
      </c>
      <c r="CK1266" s="25">
        <v>0.7457865168539326</v>
      </c>
      <c r="CL1266" s="74">
        <v>48</v>
      </c>
      <c r="CM1266" s="25">
        <v>6.741573033707865E-2</v>
      </c>
      <c r="CN1266" s="21">
        <v>27.398216292134826</v>
      </c>
      <c r="CO1266" s="21">
        <v>32.003</v>
      </c>
      <c r="CP1266" s="21">
        <v>36.619500000000002</v>
      </c>
      <c r="CQ1266" s="8"/>
    </row>
    <row r="1267" spans="1:95" x14ac:dyDescent="0.35">
      <c r="A1267" s="134">
        <v>7</v>
      </c>
      <c r="B1267" s="184">
        <v>0.75</v>
      </c>
      <c r="C1267" s="71">
        <v>316</v>
      </c>
      <c r="D1267" s="154">
        <v>0</v>
      </c>
      <c r="E1267" s="91">
        <v>0</v>
      </c>
      <c r="F1267" s="91">
        <v>4</v>
      </c>
      <c r="G1267" s="91">
        <v>49</v>
      </c>
      <c r="H1267" s="91">
        <v>136</v>
      </c>
      <c r="I1267" s="91">
        <v>92</v>
      </c>
      <c r="J1267" s="91">
        <v>27</v>
      </c>
      <c r="K1267" s="91">
        <v>6</v>
      </c>
      <c r="L1267" s="91">
        <v>1</v>
      </c>
      <c r="M1267" s="91">
        <v>1</v>
      </c>
      <c r="N1267" s="91">
        <v>0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312</v>
      </c>
      <c r="Y1267" s="25">
        <v>0.98734177215189878</v>
      </c>
      <c r="Z1267" s="74">
        <v>278</v>
      </c>
      <c r="AA1267" s="25">
        <v>0.879746835443038</v>
      </c>
      <c r="AB1267" s="74">
        <v>35</v>
      </c>
      <c r="AC1267" s="25">
        <v>0.11075949367088607</v>
      </c>
      <c r="AD1267" s="21">
        <v>29.257405063291138</v>
      </c>
      <c r="AE1267" s="21">
        <v>33.954999999999998</v>
      </c>
      <c r="AF1267" s="21">
        <v>37.125</v>
      </c>
      <c r="AG1267" s="8"/>
      <c r="AH1267" s="71">
        <v>309</v>
      </c>
      <c r="AI1267" s="154">
        <v>2</v>
      </c>
      <c r="AJ1267" s="91">
        <v>4</v>
      </c>
      <c r="AK1267" s="91">
        <v>35</v>
      </c>
      <c r="AL1267" s="91">
        <v>91</v>
      </c>
      <c r="AM1267" s="91">
        <v>117</v>
      </c>
      <c r="AN1267" s="91">
        <v>42</v>
      </c>
      <c r="AO1267" s="91">
        <v>17</v>
      </c>
      <c r="AP1267" s="91">
        <v>1</v>
      </c>
      <c r="AQ1267" s="91">
        <v>0</v>
      </c>
      <c r="AR1267" s="91">
        <v>0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268</v>
      </c>
      <c r="BD1267" s="25">
        <v>0.8673139158576052</v>
      </c>
      <c r="BE1267" s="74">
        <v>197</v>
      </c>
      <c r="BF1267" s="25">
        <v>0.63754045307443363</v>
      </c>
      <c r="BG1267" s="74">
        <v>18</v>
      </c>
      <c r="BH1267" s="25">
        <v>5.8252427184466021E-2</v>
      </c>
      <c r="BI1267" s="21">
        <v>25.889935275080898</v>
      </c>
      <c r="BJ1267" s="21">
        <v>31.634999999999998</v>
      </c>
      <c r="BK1267" s="21">
        <v>35.5</v>
      </c>
      <c r="BL1267" s="8"/>
      <c r="BM1267" s="71">
        <v>625</v>
      </c>
      <c r="BN1267" s="143">
        <v>2</v>
      </c>
      <c r="BO1267" s="7">
        <v>4</v>
      </c>
      <c r="BP1267" s="7">
        <v>39</v>
      </c>
      <c r="BQ1267" s="7">
        <v>140</v>
      </c>
      <c r="BR1267" s="7">
        <v>253</v>
      </c>
      <c r="BS1267" s="7">
        <v>134</v>
      </c>
      <c r="BT1267" s="7">
        <v>44</v>
      </c>
      <c r="BU1267" s="7">
        <v>7</v>
      </c>
      <c r="BV1267" s="7">
        <v>1</v>
      </c>
      <c r="BW1267" s="7">
        <v>1</v>
      </c>
      <c r="BX1267" s="7">
        <v>0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580</v>
      </c>
      <c r="CI1267" s="25">
        <v>0.92800000000000005</v>
      </c>
      <c r="CJ1267" s="74">
        <v>475</v>
      </c>
      <c r="CK1267" s="25">
        <v>0.76</v>
      </c>
      <c r="CL1267" s="74">
        <v>53</v>
      </c>
      <c r="CM1267" s="25">
        <v>8.48E-2</v>
      </c>
      <c r="CN1267" s="21">
        <v>27.592528000000019</v>
      </c>
      <c r="CO1267" s="21">
        <v>32.625</v>
      </c>
      <c r="CP1267" s="21">
        <v>36.491</v>
      </c>
      <c r="CQ1267" s="8"/>
    </row>
    <row r="1268" spans="1:95" x14ac:dyDescent="0.35">
      <c r="A1268" s="134">
        <v>7</v>
      </c>
      <c r="B1268" s="184">
        <v>0.79166700000000001</v>
      </c>
      <c r="C1268" s="71">
        <v>285</v>
      </c>
      <c r="D1268" s="154">
        <v>2</v>
      </c>
      <c r="E1268" s="91">
        <v>1</v>
      </c>
      <c r="F1268" s="91">
        <v>6</v>
      </c>
      <c r="G1268" s="91">
        <v>47</v>
      </c>
      <c r="H1268" s="91">
        <v>106</v>
      </c>
      <c r="I1268" s="91">
        <v>99</v>
      </c>
      <c r="J1268" s="91">
        <v>15</v>
      </c>
      <c r="K1268" s="91">
        <v>7</v>
      </c>
      <c r="L1268" s="91">
        <v>1</v>
      </c>
      <c r="M1268" s="91">
        <v>0</v>
      </c>
      <c r="N1268" s="91">
        <v>0</v>
      </c>
      <c r="O1268" s="91">
        <v>0</v>
      </c>
      <c r="P1268" s="91">
        <v>0</v>
      </c>
      <c r="Q1268" s="91">
        <v>0</v>
      </c>
      <c r="R1268" s="91">
        <v>1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276</v>
      </c>
      <c r="Y1268" s="25">
        <v>0.96842105263157896</v>
      </c>
      <c r="Z1268" s="74">
        <v>243</v>
      </c>
      <c r="AA1268" s="25">
        <v>0.85263157894736841</v>
      </c>
      <c r="AB1268" s="74">
        <v>24</v>
      </c>
      <c r="AC1268" s="25">
        <v>8.4210526315789472E-2</v>
      </c>
      <c r="AD1268" s="21">
        <v>29.108842105263154</v>
      </c>
      <c r="AE1268" s="21">
        <v>33.658999999999999</v>
      </c>
      <c r="AF1268" s="21">
        <v>37.744999999999997</v>
      </c>
      <c r="AG1268" s="8"/>
      <c r="AH1268" s="71">
        <v>292</v>
      </c>
      <c r="AI1268" s="154">
        <v>1</v>
      </c>
      <c r="AJ1268" s="91">
        <v>1</v>
      </c>
      <c r="AK1268" s="91">
        <v>19</v>
      </c>
      <c r="AL1268" s="91">
        <v>74</v>
      </c>
      <c r="AM1268" s="91">
        <v>110</v>
      </c>
      <c r="AN1268" s="91">
        <v>67</v>
      </c>
      <c r="AO1268" s="91">
        <v>18</v>
      </c>
      <c r="AP1268" s="91">
        <v>1</v>
      </c>
      <c r="AQ1268" s="91">
        <v>1</v>
      </c>
      <c r="AR1268" s="91">
        <v>0</v>
      </c>
      <c r="AS1268" s="91">
        <v>0</v>
      </c>
      <c r="AT1268" s="91">
        <v>0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271</v>
      </c>
      <c r="BD1268" s="25">
        <v>0.92808219178082196</v>
      </c>
      <c r="BE1268" s="74">
        <v>217</v>
      </c>
      <c r="BF1268" s="25">
        <v>0.74315068493150682</v>
      </c>
      <c r="BG1268" s="74">
        <v>20</v>
      </c>
      <c r="BH1268" s="25">
        <v>6.8493150684931503E-2</v>
      </c>
      <c r="BI1268" s="21">
        <v>27.369657534246581</v>
      </c>
      <c r="BJ1268" s="21">
        <v>32.134999999999998</v>
      </c>
      <c r="BK1268" s="21">
        <v>36.529999999999994</v>
      </c>
      <c r="BL1268" s="8"/>
      <c r="BM1268" s="71">
        <v>577</v>
      </c>
      <c r="BN1268" s="143">
        <v>3</v>
      </c>
      <c r="BO1268" s="7">
        <v>2</v>
      </c>
      <c r="BP1268" s="7">
        <v>25</v>
      </c>
      <c r="BQ1268" s="7">
        <v>121</v>
      </c>
      <c r="BR1268" s="7">
        <v>216</v>
      </c>
      <c r="BS1268" s="7">
        <v>166</v>
      </c>
      <c r="BT1268" s="7">
        <v>33</v>
      </c>
      <c r="BU1268" s="7">
        <v>8</v>
      </c>
      <c r="BV1268" s="7">
        <v>2</v>
      </c>
      <c r="BW1268" s="7">
        <v>0</v>
      </c>
      <c r="BX1268" s="7">
        <v>0</v>
      </c>
      <c r="BY1268" s="7">
        <v>0</v>
      </c>
      <c r="BZ1268" s="7">
        <v>0</v>
      </c>
      <c r="CA1268" s="7">
        <v>0</v>
      </c>
      <c r="CB1268" s="7">
        <v>1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547</v>
      </c>
      <c r="CI1268" s="25">
        <v>0.94800693240901213</v>
      </c>
      <c r="CJ1268" s="74">
        <v>460</v>
      </c>
      <c r="CK1268" s="25">
        <v>0.79722703639514736</v>
      </c>
      <c r="CL1268" s="74">
        <v>44</v>
      </c>
      <c r="CM1268" s="25">
        <v>7.6256499133448868E-2</v>
      </c>
      <c r="CN1268" s="21">
        <v>28.228700173310266</v>
      </c>
      <c r="CO1268" s="21">
        <v>33.058999999999997</v>
      </c>
      <c r="CP1268" s="21">
        <v>36.710000000000008</v>
      </c>
      <c r="CQ1268" s="8"/>
    </row>
    <row r="1269" spans="1:95" x14ac:dyDescent="0.35">
      <c r="A1269" s="134">
        <v>7</v>
      </c>
      <c r="B1269" s="184">
        <v>0.83333299999999999</v>
      </c>
      <c r="C1269" s="71">
        <v>219</v>
      </c>
      <c r="D1269" s="154">
        <v>0</v>
      </c>
      <c r="E1269" s="91">
        <v>0</v>
      </c>
      <c r="F1269" s="91">
        <v>9</v>
      </c>
      <c r="G1269" s="91">
        <v>41</v>
      </c>
      <c r="H1269" s="91">
        <v>73</v>
      </c>
      <c r="I1269" s="91">
        <v>59</v>
      </c>
      <c r="J1269" s="91">
        <v>27</v>
      </c>
      <c r="K1269" s="91">
        <v>5</v>
      </c>
      <c r="L1269" s="91">
        <v>3</v>
      </c>
      <c r="M1269" s="91">
        <v>2</v>
      </c>
      <c r="N1269" s="91">
        <v>0</v>
      </c>
      <c r="O1269" s="91">
        <v>0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210</v>
      </c>
      <c r="Y1269" s="25">
        <v>0.95890410958904104</v>
      </c>
      <c r="Z1269" s="74">
        <v>185</v>
      </c>
      <c r="AA1269" s="25">
        <v>0.84474885844748859</v>
      </c>
      <c r="AB1269" s="74">
        <v>36</v>
      </c>
      <c r="AC1269" s="25">
        <v>0.16438356164383561</v>
      </c>
      <c r="AD1269" s="21">
        <v>29.570136986301353</v>
      </c>
      <c r="AE1269" s="21">
        <v>35.31</v>
      </c>
      <c r="AF1269" s="21">
        <v>39.270000000000003</v>
      </c>
      <c r="AG1269" s="8"/>
      <c r="AH1269" s="71">
        <v>227</v>
      </c>
      <c r="AI1269" s="154">
        <v>0</v>
      </c>
      <c r="AJ1269" s="91">
        <v>2</v>
      </c>
      <c r="AK1269" s="91">
        <v>3</v>
      </c>
      <c r="AL1269" s="91">
        <v>58</v>
      </c>
      <c r="AM1269" s="91">
        <v>86</v>
      </c>
      <c r="AN1269" s="91">
        <v>58</v>
      </c>
      <c r="AO1269" s="91">
        <v>9</v>
      </c>
      <c r="AP1269" s="91">
        <v>4</v>
      </c>
      <c r="AQ1269" s="91">
        <v>2</v>
      </c>
      <c r="AR1269" s="91">
        <v>3</v>
      </c>
      <c r="AS1269" s="91">
        <v>2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222</v>
      </c>
      <c r="BD1269" s="25">
        <v>0.97797356828193838</v>
      </c>
      <c r="BE1269" s="74">
        <v>174</v>
      </c>
      <c r="BF1269" s="25">
        <v>0.76651982378854622</v>
      </c>
      <c r="BG1269" s="74">
        <v>20</v>
      </c>
      <c r="BH1269" s="25">
        <v>8.8105726872246701E-2</v>
      </c>
      <c r="BI1269" s="21">
        <v>28.729427312775304</v>
      </c>
      <c r="BJ1269" s="21">
        <v>33.506</v>
      </c>
      <c r="BK1269" s="21">
        <v>39.307999999999986</v>
      </c>
      <c r="BL1269" s="8"/>
      <c r="BM1269" s="71">
        <v>446</v>
      </c>
      <c r="BN1269" s="143">
        <v>0</v>
      </c>
      <c r="BO1269" s="7">
        <v>2</v>
      </c>
      <c r="BP1269" s="7">
        <v>12</v>
      </c>
      <c r="BQ1269" s="7">
        <v>99</v>
      </c>
      <c r="BR1269" s="7">
        <v>159</v>
      </c>
      <c r="BS1269" s="7">
        <v>117</v>
      </c>
      <c r="BT1269" s="7">
        <v>36</v>
      </c>
      <c r="BU1269" s="7">
        <v>9</v>
      </c>
      <c r="BV1269" s="7">
        <v>5</v>
      </c>
      <c r="BW1269" s="7">
        <v>5</v>
      </c>
      <c r="BX1269" s="7">
        <v>2</v>
      </c>
      <c r="BY1269" s="7">
        <v>0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432</v>
      </c>
      <c r="CI1269" s="25">
        <v>0.96860986547085204</v>
      </c>
      <c r="CJ1269" s="74">
        <v>359</v>
      </c>
      <c r="CK1269" s="25">
        <v>0.80493273542600896</v>
      </c>
      <c r="CL1269" s="74">
        <v>56</v>
      </c>
      <c r="CM1269" s="25">
        <v>0.12556053811659193</v>
      </c>
      <c r="CN1269" s="21">
        <v>29.142242152466377</v>
      </c>
      <c r="CO1269" s="21">
        <v>34.478499999999997</v>
      </c>
      <c r="CP1269" s="21">
        <v>39.143999999999991</v>
      </c>
      <c r="CQ1269" s="8"/>
    </row>
    <row r="1270" spans="1:95" x14ac:dyDescent="0.35">
      <c r="A1270" s="134">
        <v>7</v>
      </c>
      <c r="B1270" s="184">
        <v>0.875</v>
      </c>
      <c r="C1270" s="71">
        <v>139</v>
      </c>
      <c r="D1270" s="154">
        <v>0</v>
      </c>
      <c r="E1270" s="91">
        <v>0</v>
      </c>
      <c r="F1270" s="91">
        <v>2</v>
      </c>
      <c r="G1270" s="91">
        <v>11</v>
      </c>
      <c r="H1270" s="91">
        <v>47</v>
      </c>
      <c r="I1270" s="91">
        <v>47</v>
      </c>
      <c r="J1270" s="91">
        <v>22</v>
      </c>
      <c r="K1270" s="91">
        <v>6</v>
      </c>
      <c r="L1270" s="91">
        <v>1</v>
      </c>
      <c r="M1270" s="91">
        <v>2</v>
      </c>
      <c r="N1270" s="91">
        <v>1</v>
      </c>
      <c r="O1270" s="91">
        <v>0</v>
      </c>
      <c r="P1270" s="91">
        <v>0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137</v>
      </c>
      <c r="Y1270" s="25">
        <v>0.98561151079136688</v>
      </c>
      <c r="Z1270" s="74">
        <v>129</v>
      </c>
      <c r="AA1270" s="25">
        <v>0.92805755395683454</v>
      </c>
      <c r="AB1270" s="74">
        <v>32</v>
      </c>
      <c r="AC1270" s="25">
        <v>0.23021582733812951</v>
      </c>
      <c r="AD1270" s="21">
        <v>31.710287769784177</v>
      </c>
      <c r="AE1270" s="21">
        <v>37.78</v>
      </c>
      <c r="AF1270" s="21">
        <v>42.26</v>
      </c>
      <c r="AG1270" s="8"/>
      <c r="AH1270" s="71">
        <v>151</v>
      </c>
      <c r="AI1270" s="154">
        <v>2</v>
      </c>
      <c r="AJ1270" s="91">
        <v>1</v>
      </c>
      <c r="AK1270" s="91">
        <v>4</v>
      </c>
      <c r="AL1270" s="91">
        <v>29</v>
      </c>
      <c r="AM1270" s="91">
        <v>57</v>
      </c>
      <c r="AN1270" s="91">
        <v>40</v>
      </c>
      <c r="AO1270" s="91">
        <v>11</v>
      </c>
      <c r="AP1270" s="91">
        <v>5</v>
      </c>
      <c r="AQ1270" s="91">
        <v>1</v>
      </c>
      <c r="AR1270" s="91">
        <v>1</v>
      </c>
      <c r="AS1270" s="91">
        <v>0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144</v>
      </c>
      <c r="BD1270" s="25">
        <v>0.95364238410596025</v>
      </c>
      <c r="BE1270" s="74">
        <v>122</v>
      </c>
      <c r="BF1270" s="25">
        <v>0.80794701986754969</v>
      </c>
      <c r="BG1270" s="74">
        <v>18</v>
      </c>
      <c r="BH1270" s="25">
        <v>0.11920529801324503</v>
      </c>
      <c r="BI1270" s="21">
        <v>28.889205298013255</v>
      </c>
      <c r="BJ1270" s="21">
        <v>34.105999999999995</v>
      </c>
      <c r="BK1270" s="21">
        <v>39.746000000000002</v>
      </c>
      <c r="BL1270" s="8"/>
      <c r="BM1270" s="71">
        <v>290</v>
      </c>
      <c r="BN1270" s="143">
        <v>2</v>
      </c>
      <c r="BO1270" s="7">
        <v>1</v>
      </c>
      <c r="BP1270" s="7">
        <v>6</v>
      </c>
      <c r="BQ1270" s="7">
        <v>40</v>
      </c>
      <c r="BR1270" s="7">
        <v>104</v>
      </c>
      <c r="BS1270" s="7">
        <v>87</v>
      </c>
      <c r="BT1270" s="7">
        <v>33</v>
      </c>
      <c r="BU1270" s="7">
        <v>11</v>
      </c>
      <c r="BV1270" s="7">
        <v>2</v>
      </c>
      <c r="BW1270" s="7">
        <v>3</v>
      </c>
      <c r="BX1270" s="7">
        <v>1</v>
      </c>
      <c r="BY1270" s="7">
        <v>0</v>
      </c>
      <c r="BZ1270" s="7">
        <v>0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281</v>
      </c>
      <c r="CI1270" s="25">
        <v>0.96896551724137936</v>
      </c>
      <c r="CJ1270" s="74">
        <v>251</v>
      </c>
      <c r="CK1270" s="25">
        <v>0.8655172413793103</v>
      </c>
      <c r="CL1270" s="74">
        <v>50</v>
      </c>
      <c r="CM1270" s="25">
        <v>0.17241379310344829</v>
      </c>
      <c r="CN1270" s="21">
        <v>30.241379310344822</v>
      </c>
      <c r="CO1270" s="21">
        <v>35.497499999999995</v>
      </c>
      <c r="CP1270" s="21">
        <v>40.458500000000001</v>
      </c>
      <c r="CQ1270" s="8"/>
    </row>
    <row r="1271" spans="1:95" x14ac:dyDescent="0.35">
      <c r="A1271" s="134">
        <v>7</v>
      </c>
      <c r="B1271" s="184">
        <v>0.91666700000000001</v>
      </c>
      <c r="C1271" s="71">
        <v>121</v>
      </c>
      <c r="D1271" s="154">
        <v>0</v>
      </c>
      <c r="E1271" s="91">
        <v>0</v>
      </c>
      <c r="F1271" s="91">
        <v>0</v>
      </c>
      <c r="G1271" s="91">
        <v>22</v>
      </c>
      <c r="H1271" s="91">
        <v>49</v>
      </c>
      <c r="I1271" s="91">
        <v>25</v>
      </c>
      <c r="J1271" s="91">
        <v>16</v>
      </c>
      <c r="K1271" s="91">
        <v>6</v>
      </c>
      <c r="L1271" s="91">
        <v>0</v>
      </c>
      <c r="M1271" s="91">
        <v>1</v>
      </c>
      <c r="N1271" s="91">
        <v>0</v>
      </c>
      <c r="O1271" s="91">
        <v>1</v>
      </c>
      <c r="P1271" s="91">
        <v>0</v>
      </c>
      <c r="Q1271" s="91">
        <v>0</v>
      </c>
      <c r="R1271" s="91">
        <v>1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121</v>
      </c>
      <c r="Y1271" s="25">
        <v>1</v>
      </c>
      <c r="Z1271" s="74">
        <v>107</v>
      </c>
      <c r="AA1271" s="25">
        <v>0.88429752066115708</v>
      </c>
      <c r="AB1271" s="74">
        <v>25</v>
      </c>
      <c r="AC1271" s="25">
        <v>0.20661157024793389</v>
      </c>
      <c r="AD1271" s="21">
        <v>30.401818181818186</v>
      </c>
      <c r="AE1271" s="21">
        <v>35.994</v>
      </c>
      <c r="AF1271" s="21">
        <v>40.717999999999996</v>
      </c>
      <c r="AG1271" s="8"/>
      <c r="AH1271" s="71">
        <v>117</v>
      </c>
      <c r="AI1271" s="154">
        <v>0</v>
      </c>
      <c r="AJ1271" s="91">
        <v>0</v>
      </c>
      <c r="AK1271" s="91">
        <v>4</v>
      </c>
      <c r="AL1271" s="91">
        <v>16</v>
      </c>
      <c r="AM1271" s="91">
        <v>39</v>
      </c>
      <c r="AN1271" s="91">
        <v>35</v>
      </c>
      <c r="AO1271" s="91">
        <v>12</v>
      </c>
      <c r="AP1271" s="91">
        <v>5</v>
      </c>
      <c r="AQ1271" s="91">
        <v>1</v>
      </c>
      <c r="AR1271" s="91">
        <v>2</v>
      </c>
      <c r="AS1271" s="91">
        <v>1</v>
      </c>
      <c r="AT1271" s="91">
        <v>2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113</v>
      </c>
      <c r="BD1271" s="25">
        <v>0.96581196581196582</v>
      </c>
      <c r="BE1271" s="74">
        <v>104</v>
      </c>
      <c r="BF1271" s="25">
        <v>0.88888888888888884</v>
      </c>
      <c r="BG1271" s="74">
        <v>23</v>
      </c>
      <c r="BH1271" s="25">
        <v>0.19658119658119658</v>
      </c>
      <c r="BI1271" s="21">
        <v>31.177692307692297</v>
      </c>
      <c r="BJ1271" s="21">
        <v>36.804000000000002</v>
      </c>
      <c r="BK1271" s="21">
        <v>47.986999999999988</v>
      </c>
      <c r="BL1271" s="8"/>
      <c r="BM1271" s="71">
        <v>238</v>
      </c>
      <c r="BN1271" s="143">
        <v>0</v>
      </c>
      <c r="BO1271" s="7">
        <v>0</v>
      </c>
      <c r="BP1271" s="7">
        <v>4</v>
      </c>
      <c r="BQ1271" s="7">
        <v>38</v>
      </c>
      <c r="BR1271" s="7">
        <v>88</v>
      </c>
      <c r="BS1271" s="7">
        <v>60</v>
      </c>
      <c r="BT1271" s="7">
        <v>28</v>
      </c>
      <c r="BU1271" s="7">
        <v>11</v>
      </c>
      <c r="BV1271" s="7">
        <v>1</v>
      </c>
      <c r="BW1271" s="7">
        <v>3</v>
      </c>
      <c r="BX1271" s="7">
        <v>1</v>
      </c>
      <c r="BY1271" s="7">
        <v>3</v>
      </c>
      <c r="BZ1271" s="7">
        <v>0</v>
      </c>
      <c r="CA1271" s="7">
        <v>0</v>
      </c>
      <c r="CB1271" s="7">
        <v>1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234</v>
      </c>
      <c r="CI1271" s="25">
        <v>0.98319327731092432</v>
      </c>
      <c r="CJ1271" s="74">
        <v>211</v>
      </c>
      <c r="CK1271" s="25">
        <v>0.88655462184873945</v>
      </c>
      <c r="CL1271" s="74">
        <v>48</v>
      </c>
      <c r="CM1271" s="25">
        <v>0.20168067226890757</v>
      </c>
      <c r="CN1271" s="21">
        <v>30.783235294117638</v>
      </c>
      <c r="CO1271" s="21">
        <v>36.241</v>
      </c>
      <c r="CP1271" s="21">
        <v>41.771499999999996</v>
      </c>
      <c r="CQ1271" s="8"/>
    </row>
    <row r="1272" spans="1:95" x14ac:dyDescent="0.35">
      <c r="A1272" s="134">
        <v>7</v>
      </c>
      <c r="B1272" s="184">
        <v>0.95833299999999999</v>
      </c>
      <c r="C1272" s="72">
        <v>58</v>
      </c>
      <c r="D1272" s="195">
        <v>0</v>
      </c>
      <c r="E1272" s="196">
        <v>0</v>
      </c>
      <c r="F1272" s="196">
        <v>2</v>
      </c>
      <c r="G1272" s="196">
        <v>8</v>
      </c>
      <c r="H1272" s="196">
        <v>7</v>
      </c>
      <c r="I1272" s="196">
        <v>16</v>
      </c>
      <c r="J1272" s="196">
        <v>11</v>
      </c>
      <c r="K1272" s="196">
        <v>7</v>
      </c>
      <c r="L1272" s="196">
        <v>6</v>
      </c>
      <c r="M1272" s="196">
        <v>1</v>
      </c>
      <c r="N1272" s="196">
        <v>0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56</v>
      </c>
      <c r="Y1272" s="209">
        <v>0.96551724137931039</v>
      </c>
      <c r="Z1272" s="210">
        <v>50</v>
      </c>
      <c r="AA1272" s="209">
        <v>0.86206896551724133</v>
      </c>
      <c r="AB1272" s="210">
        <v>25</v>
      </c>
      <c r="AC1272" s="209">
        <v>0.43103448275862066</v>
      </c>
      <c r="AD1272" s="92">
        <v>33.950344827586207</v>
      </c>
      <c r="AE1272" s="92">
        <v>42.973499999999994</v>
      </c>
      <c r="AF1272" s="92">
        <v>49.439</v>
      </c>
      <c r="AG1272" s="8"/>
      <c r="AH1272" s="72">
        <v>87</v>
      </c>
      <c r="AI1272" s="195">
        <v>0</v>
      </c>
      <c r="AJ1272" s="196">
        <v>0</v>
      </c>
      <c r="AK1272" s="196">
        <v>4</v>
      </c>
      <c r="AL1272" s="196">
        <v>18</v>
      </c>
      <c r="AM1272" s="196">
        <v>25</v>
      </c>
      <c r="AN1272" s="196">
        <v>27</v>
      </c>
      <c r="AO1272" s="196">
        <v>6</v>
      </c>
      <c r="AP1272" s="196">
        <v>3</v>
      </c>
      <c r="AQ1272" s="196">
        <v>1</v>
      </c>
      <c r="AR1272" s="196">
        <v>0</v>
      </c>
      <c r="AS1272" s="196">
        <v>0</v>
      </c>
      <c r="AT1272" s="196">
        <v>1</v>
      </c>
      <c r="AU1272" s="196">
        <v>1</v>
      </c>
      <c r="AV1272" s="196">
        <v>1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83</v>
      </c>
      <c r="BD1272" s="209">
        <v>0.95402298850574707</v>
      </c>
      <c r="BE1272" s="210">
        <v>68</v>
      </c>
      <c r="BF1272" s="209">
        <v>0.7816091954022989</v>
      </c>
      <c r="BG1272" s="210">
        <v>13</v>
      </c>
      <c r="BH1272" s="209">
        <v>0.14942528735632185</v>
      </c>
      <c r="BI1272" s="92">
        <v>30.314252873563238</v>
      </c>
      <c r="BJ1272" s="92">
        <v>36.367999999999995</v>
      </c>
      <c r="BK1272" s="92">
        <v>46.683999999999969</v>
      </c>
      <c r="BL1272" s="8"/>
      <c r="BM1272" s="72">
        <v>145</v>
      </c>
      <c r="BN1272" s="208">
        <v>0</v>
      </c>
      <c r="BO1272" s="11">
        <v>0</v>
      </c>
      <c r="BP1272" s="11">
        <v>6</v>
      </c>
      <c r="BQ1272" s="11">
        <v>26</v>
      </c>
      <c r="BR1272" s="11">
        <v>32</v>
      </c>
      <c r="BS1272" s="11">
        <v>43</v>
      </c>
      <c r="BT1272" s="11">
        <v>17</v>
      </c>
      <c r="BU1272" s="11">
        <v>10</v>
      </c>
      <c r="BV1272" s="11">
        <v>7</v>
      </c>
      <c r="BW1272" s="11">
        <v>1</v>
      </c>
      <c r="BX1272" s="11">
        <v>0</v>
      </c>
      <c r="BY1272" s="11">
        <v>1</v>
      </c>
      <c r="BZ1272" s="11">
        <v>1</v>
      </c>
      <c r="CA1272" s="11">
        <v>1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139</v>
      </c>
      <c r="CI1272" s="209">
        <v>0.95862068965517244</v>
      </c>
      <c r="CJ1272" s="210">
        <v>118</v>
      </c>
      <c r="CK1272" s="209">
        <v>0.81379310344827582</v>
      </c>
      <c r="CL1272" s="210">
        <v>38</v>
      </c>
      <c r="CM1272" s="209">
        <v>0.2620689655172414</v>
      </c>
      <c r="CN1272" s="92">
        <v>31.768689655172427</v>
      </c>
      <c r="CO1272" s="92">
        <v>38.567999999999984</v>
      </c>
      <c r="CP1272" s="92">
        <v>49.088999999999999</v>
      </c>
      <c r="CQ1272" s="8"/>
    </row>
    <row r="1273" spans="1:95" x14ac:dyDescent="0.35">
      <c r="A1273" s="134"/>
      <c r="B1273" s="273" t="s">
        <v>57</v>
      </c>
      <c r="C1273" s="274">
        <v>3663</v>
      </c>
      <c r="D1273" s="275">
        <v>0</v>
      </c>
      <c r="E1273" s="275">
        <v>10</v>
      </c>
      <c r="F1273" s="275">
        <v>134</v>
      </c>
      <c r="G1273" s="275">
        <v>779</v>
      </c>
      <c r="H1273" s="275">
        <v>1392</v>
      </c>
      <c r="I1273" s="275">
        <v>997</v>
      </c>
      <c r="J1273" s="275">
        <v>269</v>
      </c>
      <c r="K1273" s="275">
        <v>58</v>
      </c>
      <c r="L1273" s="275">
        <v>17</v>
      </c>
      <c r="M1273" s="275">
        <v>5</v>
      </c>
      <c r="N1273" s="275">
        <v>1</v>
      </c>
      <c r="O1273" s="275">
        <v>0</v>
      </c>
      <c r="P1273" s="275">
        <v>1</v>
      </c>
      <c r="Q1273" s="275">
        <v>0</v>
      </c>
      <c r="R1273" s="275">
        <v>0</v>
      </c>
      <c r="S1273" s="275">
        <v>0</v>
      </c>
      <c r="T1273" s="275">
        <v>0</v>
      </c>
      <c r="U1273" s="275">
        <v>0</v>
      </c>
      <c r="V1273" s="275">
        <v>0</v>
      </c>
      <c r="W1273" s="276">
        <v>0</v>
      </c>
      <c r="X1273" s="277">
        <v>3518</v>
      </c>
      <c r="Y1273" s="293">
        <v>0.96041496041496044</v>
      </c>
      <c r="Z1273" s="277">
        <v>2973</v>
      </c>
      <c r="AA1273" s="293">
        <v>0.81162981162981163</v>
      </c>
      <c r="AB1273" s="277">
        <v>351</v>
      </c>
      <c r="AC1273" s="293">
        <v>9.5823095823095825E-2</v>
      </c>
      <c r="AD1273" s="294">
        <v>28.523660933660903</v>
      </c>
      <c r="AE1273" s="294">
        <v>33.61</v>
      </c>
      <c r="AF1273" s="294">
        <v>37.153999999999989</v>
      </c>
      <c r="AG1273" s="12"/>
      <c r="AH1273" s="277">
        <v>3089</v>
      </c>
      <c r="AI1273" s="275">
        <v>8</v>
      </c>
      <c r="AJ1273" s="275">
        <v>23</v>
      </c>
      <c r="AK1273" s="275">
        <v>259</v>
      </c>
      <c r="AL1273" s="275">
        <v>918</v>
      </c>
      <c r="AM1273" s="275">
        <v>1086</v>
      </c>
      <c r="AN1273" s="275">
        <v>594</v>
      </c>
      <c r="AO1273" s="275">
        <v>144</v>
      </c>
      <c r="AP1273" s="275">
        <v>37</v>
      </c>
      <c r="AQ1273" s="275">
        <v>12</v>
      </c>
      <c r="AR1273" s="275">
        <v>5</v>
      </c>
      <c r="AS1273" s="275">
        <v>2</v>
      </c>
      <c r="AT1273" s="275">
        <v>1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0</v>
      </c>
      <c r="BA1273" s="275">
        <v>0</v>
      </c>
      <c r="BB1273" s="276">
        <v>0</v>
      </c>
      <c r="BC1273" s="277">
        <v>2799</v>
      </c>
      <c r="BD1273" s="293">
        <v>0.90611848494658465</v>
      </c>
      <c r="BE1273" s="277">
        <v>2106</v>
      </c>
      <c r="BF1273" s="293">
        <v>0.68177403690514726</v>
      </c>
      <c r="BG1273" s="277">
        <v>200</v>
      </c>
      <c r="BH1273" s="293">
        <v>6.4745872450631278E-2</v>
      </c>
      <c r="BI1273" s="294">
        <v>26.757423114276424</v>
      </c>
      <c r="BJ1273" s="294">
        <v>31.99</v>
      </c>
      <c r="BK1273" s="294">
        <v>36.020000000000003</v>
      </c>
      <c r="BL1273" s="12"/>
      <c r="BM1273" s="277">
        <v>6752</v>
      </c>
      <c r="BN1273" s="275">
        <v>8</v>
      </c>
      <c r="BO1273" s="275">
        <v>33</v>
      </c>
      <c r="BP1273" s="275">
        <v>393</v>
      </c>
      <c r="BQ1273" s="275">
        <v>1697</v>
      </c>
      <c r="BR1273" s="275">
        <v>2478</v>
      </c>
      <c r="BS1273" s="275">
        <v>1591</v>
      </c>
      <c r="BT1273" s="275">
        <v>413</v>
      </c>
      <c r="BU1273" s="275">
        <v>95</v>
      </c>
      <c r="BV1273" s="275">
        <v>29</v>
      </c>
      <c r="BW1273" s="275">
        <v>10</v>
      </c>
      <c r="BX1273" s="275">
        <v>3</v>
      </c>
      <c r="BY1273" s="275">
        <v>1</v>
      </c>
      <c r="BZ1273" s="275">
        <v>1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0</v>
      </c>
      <c r="CF1273" s="275">
        <v>0</v>
      </c>
      <c r="CG1273" s="276">
        <v>0</v>
      </c>
      <c r="CH1273" s="233">
        <v>6317</v>
      </c>
      <c r="CI1273" s="257">
        <v>0.93557464454976302</v>
      </c>
      <c r="CJ1273" s="233">
        <v>5079</v>
      </c>
      <c r="CK1273" s="257">
        <v>0.75222156398104267</v>
      </c>
      <c r="CL1273" s="233">
        <v>551</v>
      </c>
      <c r="CM1273" s="257">
        <v>8.1605450236966831E-2</v>
      </c>
      <c r="CN1273" s="258">
        <v>27.71561759478654</v>
      </c>
      <c r="CO1273" s="258">
        <v>32.990500000000004</v>
      </c>
      <c r="CP1273" s="258">
        <v>36.71</v>
      </c>
      <c r="CQ1273" s="8"/>
    </row>
    <row r="1274" spans="1:95" x14ac:dyDescent="0.35">
      <c r="A1274" s="134"/>
      <c r="B1274" s="278" t="s">
        <v>58</v>
      </c>
      <c r="C1274" s="279">
        <v>4347</v>
      </c>
      <c r="D1274" s="280">
        <v>2</v>
      </c>
      <c r="E1274" s="280">
        <v>11</v>
      </c>
      <c r="F1274" s="280">
        <v>153</v>
      </c>
      <c r="G1274" s="280">
        <v>882</v>
      </c>
      <c r="H1274" s="280">
        <v>1629</v>
      </c>
      <c r="I1274" s="280">
        <v>1215</v>
      </c>
      <c r="J1274" s="280">
        <v>341</v>
      </c>
      <c r="K1274" s="280">
        <v>78</v>
      </c>
      <c r="L1274" s="280">
        <v>22</v>
      </c>
      <c r="M1274" s="280">
        <v>10</v>
      </c>
      <c r="N1274" s="280">
        <v>2</v>
      </c>
      <c r="O1274" s="280">
        <v>0</v>
      </c>
      <c r="P1274" s="280">
        <v>1</v>
      </c>
      <c r="Q1274" s="280">
        <v>0</v>
      </c>
      <c r="R1274" s="280">
        <v>1</v>
      </c>
      <c r="S1274" s="280">
        <v>0</v>
      </c>
      <c r="T1274" s="280">
        <v>0</v>
      </c>
      <c r="U1274" s="280">
        <v>0</v>
      </c>
      <c r="V1274" s="280">
        <v>0</v>
      </c>
      <c r="W1274" s="281">
        <v>0</v>
      </c>
      <c r="X1274" s="282">
        <v>4180</v>
      </c>
      <c r="Y1274" s="295">
        <v>0.96158270071313545</v>
      </c>
      <c r="Z1274" s="282">
        <v>3565</v>
      </c>
      <c r="AA1274" s="295">
        <v>0.82010582010582012</v>
      </c>
      <c r="AB1274" s="282">
        <v>454</v>
      </c>
      <c r="AC1274" s="295">
        <v>0.10443984357027836</v>
      </c>
      <c r="AD1274" s="296">
        <v>28.743050379572086</v>
      </c>
      <c r="AE1274" s="296">
        <v>33.86</v>
      </c>
      <c r="AF1274" s="296">
        <v>37.753999999999976</v>
      </c>
      <c r="AG1274" s="12"/>
      <c r="AH1274" s="282">
        <v>3785</v>
      </c>
      <c r="AI1274" s="280">
        <v>11</v>
      </c>
      <c r="AJ1274" s="280">
        <v>27</v>
      </c>
      <c r="AK1274" s="280">
        <v>285</v>
      </c>
      <c r="AL1274" s="280">
        <v>1080</v>
      </c>
      <c r="AM1274" s="280">
        <v>1348</v>
      </c>
      <c r="AN1274" s="280">
        <v>770</v>
      </c>
      <c r="AO1274" s="280">
        <v>185</v>
      </c>
      <c r="AP1274" s="280">
        <v>49</v>
      </c>
      <c r="AQ1274" s="280">
        <v>16</v>
      </c>
      <c r="AR1274" s="280">
        <v>9</v>
      </c>
      <c r="AS1274" s="280">
        <v>4</v>
      </c>
      <c r="AT1274" s="280">
        <v>1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0</v>
      </c>
      <c r="BA1274" s="280">
        <v>0</v>
      </c>
      <c r="BB1274" s="281">
        <v>0</v>
      </c>
      <c r="BC1274" s="282">
        <v>3462</v>
      </c>
      <c r="BD1274" s="295">
        <v>0.91466314398943194</v>
      </c>
      <c r="BE1274" s="282">
        <v>2644</v>
      </c>
      <c r="BF1274" s="295">
        <v>0.69854689564068695</v>
      </c>
      <c r="BG1274" s="282">
        <v>263</v>
      </c>
      <c r="BH1274" s="295">
        <v>6.9484808454425367E-2</v>
      </c>
      <c r="BI1274" s="296">
        <v>27.039928665785975</v>
      </c>
      <c r="BJ1274" s="296">
        <v>32.211999999999996</v>
      </c>
      <c r="BK1274" s="296">
        <v>36.277999999999992</v>
      </c>
      <c r="BL1274" s="12"/>
      <c r="BM1274" s="282">
        <v>8132</v>
      </c>
      <c r="BN1274" s="280">
        <v>13</v>
      </c>
      <c r="BO1274" s="280">
        <v>38</v>
      </c>
      <c r="BP1274" s="280">
        <v>438</v>
      </c>
      <c r="BQ1274" s="280">
        <v>1962</v>
      </c>
      <c r="BR1274" s="280">
        <v>2977</v>
      </c>
      <c r="BS1274" s="280">
        <v>1985</v>
      </c>
      <c r="BT1274" s="280">
        <v>526</v>
      </c>
      <c r="BU1274" s="280">
        <v>127</v>
      </c>
      <c r="BV1274" s="280">
        <v>38</v>
      </c>
      <c r="BW1274" s="280">
        <v>19</v>
      </c>
      <c r="BX1274" s="280">
        <v>6</v>
      </c>
      <c r="BY1274" s="280">
        <v>1</v>
      </c>
      <c r="BZ1274" s="280">
        <v>1</v>
      </c>
      <c r="CA1274" s="280">
        <v>0</v>
      </c>
      <c r="CB1274" s="280">
        <v>1</v>
      </c>
      <c r="CC1274" s="280">
        <v>0</v>
      </c>
      <c r="CD1274" s="280">
        <v>0</v>
      </c>
      <c r="CE1274" s="280">
        <v>0</v>
      </c>
      <c r="CF1274" s="280">
        <v>0</v>
      </c>
      <c r="CG1274" s="281">
        <v>0</v>
      </c>
      <c r="CH1274" s="238">
        <v>7642</v>
      </c>
      <c r="CI1274" s="259">
        <v>0.93974422036399408</v>
      </c>
      <c r="CJ1274" s="238">
        <v>6209</v>
      </c>
      <c r="CK1274" s="259">
        <v>0.7635268076733891</v>
      </c>
      <c r="CL1274" s="238">
        <v>717</v>
      </c>
      <c r="CM1274" s="259">
        <v>8.8170191834727005E-2</v>
      </c>
      <c r="CN1274" s="260">
        <v>27.950340629611237</v>
      </c>
      <c r="CO1274" s="260">
        <v>33.230499999999999</v>
      </c>
      <c r="CP1274" s="260">
        <v>37.066999999999993</v>
      </c>
      <c r="CQ1274" s="8"/>
    </row>
    <row r="1275" spans="1:95" x14ac:dyDescent="0.35">
      <c r="A1275" s="134"/>
      <c r="B1275" s="283" t="s">
        <v>59</v>
      </c>
      <c r="C1275" s="284">
        <v>4526</v>
      </c>
      <c r="D1275" s="285">
        <v>2</v>
      </c>
      <c r="E1275" s="285">
        <v>11</v>
      </c>
      <c r="F1275" s="285">
        <v>155</v>
      </c>
      <c r="G1275" s="285">
        <v>912</v>
      </c>
      <c r="H1275" s="285">
        <v>1685</v>
      </c>
      <c r="I1275" s="285">
        <v>1256</v>
      </c>
      <c r="J1275" s="285">
        <v>368</v>
      </c>
      <c r="K1275" s="285">
        <v>91</v>
      </c>
      <c r="L1275" s="285">
        <v>28</v>
      </c>
      <c r="M1275" s="285">
        <v>12</v>
      </c>
      <c r="N1275" s="285">
        <v>2</v>
      </c>
      <c r="O1275" s="285">
        <v>1</v>
      </c>
      <c r="P1275" s="285">
        <v>1</v>
      </c>
      <c r="Q1275" s="285">
        <v>0</v>
      </c>
      <c r="R1275" s="285">
        <v>2</v>
      </c>
      <c r="S1275" s="285">
        <v>0</v>
      </c>
      <c r="T1275" s="285">
        <v>0</v>
      </c>
      <c r="U1275" s="285">
        <v>0</v>
      </c>
      <c r="V1275" s="285">
        <v>0</v>
      </c>
      <c r="W1275" s="286">
        <v>0</v>
      </c>
      <c r="X1275" s="287">
        <v>4357</v>
      </c>
      <c r="Y1275" s="297">
        <v>0.96266018559434374</v>
      </c>
      <c r="Z1275" s="287">
        <v>3722</v>
      </c>
      <c r="AA1275" s="297">
        <v>0.82235969951391963</v>
      </c>
      <c r="AB1275" s="287">
        <v>504</v>
      </c>
      <c r="AC1275" s="297">
        <v>0.11135660627485638</v>
      </c>
      <c r="AD1275" s="298">
        <v>28.787972247090401</v>
      </c>
      <c r="AE1275" s="298">
        <v>33.916499999999999</v>
      </c>
      <c r="AF1275" s="298">
        <v>37.83</v>
      </c>
      <c r="AG1275" s="12"/>
      <c r="AH1275" s="287">
        <v>3989</v>
      </c>
      <c r="AI1275" s="285">
        <v>11</v>
      </c>
      <c r="AJ1275" s="285">
        <v>27</v>
      </c>
      <c r="AK1275" s="285">
        <v>293</v>
      </c>
      <c r="AL1275" s="285">
        <v>1114</v>
      </c>
      <c r="AM1275" s="285">
        <v>1412</v>
      </c>
      <c r="AN1275" s="285">
        <v>832</v>
      </c>
      <c r="AO1275" s="285">
        <v>203</v>
      </c>
      <c r="AP1275" s="285">
        <v>57</v>
      </c>
      <c r="AQ1275" s="285">
        <v>18</v>
      </c>
      <c r="AR1275" s="285">
        <v>11</v>
      </c>
      <c r="AS1275" s="285">
        <v>5</v>
      </c>
      <c r="AT1275" s="285">
        <v>4</v>
      </c>
      <c r="AU1275" s="285">
        <v>1</v>
      </c>
      <c r="AV1275" s="285">
        <v>1</v>
      </c>
      <c r="AW1275" s="285">
        <v>0</v>
      </c>
      <c r="AX1275" s="285">
        <v>0</v>
      </c>
      <c r="AY1275" s="285">
        <v>0</v>
      </c>
      <c r="AZ1275" s="285">
        <v>0</v>
      </c>
      <c r="BA1275" s="285">
        <v>0</v>
      </c>
      <c r="BB1275" s="286">
        <v>0</v>
      </c>
      <c r="BC1275" s="287">
        <v>3658</v>
      </c>
      <c r="BD1275" s="297">
        <v>0.91702180997743798</v>
      </c>
      <c r="BE1275" s="287">
        <v>2816</v>
      </c>
      <c r="BF1275" s="297">
        <v>0.70594133868137376</v>
      </c>
      <c r="BG1275" s="287">
        <v>299</v>
      </c>
      <c r="BH1275" s="297">
        <v>7.4956129355728249E-2</v>
      </c>
      <c r="BI1275" s="298">
        <v>27.163997949769325</v>
      </c>
      <c r="BJ1275" s="298">
        <v>32.340000000000003</v>
      </c>
      <c r="BK1275" s="298">
        <v>36.447000000000003</v>
      </c>
      <c r="BL1275" s="12"/>
      <c r="BM1275" s="287">
        <v>8515</v>
      </c>
      <c r="BN1275" s="285">
        <v>13</v>
      </c>
      <c r="BO1275" s="285">
        <v>38</v>
      </c>
      <c r="BP1275" s="285">
        <v>448</v>
      </c>
      <c r="BQ1275" s="285">
        <v>2026</v>
      </c>
      <c r="BR1275" s="285">
        <v>3097</v>
      </c>
      <c r="BS1275" s="285">
        <v>2088</v>
      </c>
      <c r="BT1275" s="285">
        <v>571</v>
      </c>
      <c r="BU1275" s="285">
        <v>148</v>
      </c>
      <c r="BV1275" s="285">
        <v>46</v>
      </c>
      <c r="BW1275" s="285">
        <v>23</v>
      </c>
      <c r="BX1275" s="285">
        <v>7</v>
      </c>
      <c r="BY1275" s="285">
        <v>5</v>
      </c>
      <c r="BZ1275" s="285">
        <v>2</v>
      </c>
      <c r="CA1275" s="285">
        <v>1</v>
      </c>
      <c r="CB1275" s="285">
        <v>2</v>
      </c>
      <c r="CC1275" s="285">
        <v>0</v>
      </c>
      <c r="CD1275" s="285">
        <v>0</v>
      </c>
      <c r="CE1275" s="285">
        <v>0</v>
      </c>
      <c r="CF1275" s="285">
        <v>0</v>
      </c>
      <c r="CG1275" s="286">
        <v>0</v>
      </c>
      <c r="CH1275" s="243">
        <v>8015</v>
      </c>
      <c r="CI1275" s="261">
        <v>0.94128009395184964</v>
      </c>
      <c r="CJ1275" s="243">
        <v>6538</v>
      </c>
      <c r="CK1275" s="261">
        <v>0.76782149148561363</v>
      </c>
      <c r="CL1275" s="243">
        <v>803</v>
      </c>
      <c r="CM1275" s="261">
        <v>9.4304169113329422E-2</v>
      </c>
      <c r="CN1275" s="262">
        <v>28.03089366786126</v>
      </c>
      <c r="CO1275" s="262">
        <v>33.313499999999998</v>
      </c>
      <c r="CP1275" s="262">
        <v>37.21</v>
      </c>
      <c r="CQ1275" s="8"/>
    </row>
    <row r="1276" spans="1:95" x14ac:dyDescent="0.35">
      <c r="A1276" s="134"/>
      <c r="B1276" s="288" t="s">
        <v>60</v>
      </c>
      <c r="C1276" s="289">
        <v>4778</v>
      </c>
      <c r="D1276" s="290">
        <v>2</v>
      </c>
      <c r="E1276" s="290">
        <v>12</v>
      </c>
      <c r="F1276" s="290">
        <v>155</v>
      </c>
      <c r="G1276" s="290">
        <v>922</v>
      </c>
      <c r="H1276" s="290">
        <v>1731</v>
      </c>
      <c r="I1276" s="290">
        <v>1349</v>
      </c>
      <c r="J1276" s="290">
        <v>419</v>
      </c>
      <c r="K1276" s="290">
        <v>120</v>
      </c>
      <c r="L1276" s="290">
        <v>42</v>
      </c>
      <c r="M1276" s="290">
        <v>15</v>
      </c>
      <c r="N1276" s="290">
        <v>4</v>
      </c>
      <c r="O1276" s="290">
        <v>4</v>
      </c>
      <c r="P1276" s="290">
        <v>1</v>
      </c>
      <c r="Q1276" s="290">
        <v>0</v>
      </c>
      <c r="R1276" s="290">
        <v>2</v>
      </c>
      <c r="S1276" s="290">
        <v>0</v>
      </c>
      <c r="T1276" s="290">
        <v>0</v>
      </c>
      <c r="U1276" s="290">
        <v>0</v>
      </c>
      <c r="V1276" s="290">
        <v>0</v>
      </c>
      <c r="W1276" s="291">
        <v>0</v>
      </c>
      <c r="X1276" s="292">
        <v>4608</v>
      </c>
      <c r="Y1276" s="299">
        <v>0.96442025952281285</v>
      </c>
      <c r="Z1276" s="292">
        <v>3967</v>
      </c>
      <c r="AA1276" s="299">
        <v>0.83026370866471322</v>
      </c>
      <c r="AB1276" s="292">
        <v>606</v>
      </c>
      <c r="AC1276" s="299">
        <v>0.12683131017161992</v>
      </c>
      <c r="AD1276" s="300">
        <v>29.171377145249014</v>
      </c>
      <c r="AE1276" s="300">
        <v>34.450000000000003</v>
      </c>
      <c r="AF1276" s="300">
        <v>38.860500000000002</v>
      </c>
      <c r="AG1276" s="12"/>
      <c r="AH1276" s="292">
        <v>4258</v>
      </c>
      <c r="AI1276" s="290">
        <v>12</v>
      </c>
      <c r="AJ1276" s="290">
        <v>28</v>
      </c>
      <c r="AK1276" s="290">
        <v>297</v>
      </c>
      <c r="AL1276" s="290">
        <v>1146</v>
      </c>
      <c r="AM1276" s="290">
        <v>1468</v>
      </c>
      <c r="AN1276" s="290">
        <v>911</v>
      </c>
      <c r="AO1276" s="290">
        <v>249</v>
      </c>
      <c r="AP1276" s="290">
        <v>78</v>
      </c>
      <c r="AQ1276" s="290">
        <v>25</v>
      </c>
      <c r="AR1276" s="290">
        <v>13</v>
      </c>
      <c r="AS1276" s="290">
        <v>12</v>
      </c>
      <c r="AT1276" s="290">
        <v>10</v>
      </c>
      <c r="AU1276" s="290">
        <v>2</v>
      </c>
      <c r="AV1276" s="290">
        <v>4</v>
      </c>
      <c r="AW1276" s="290">
        <v>1</v>
      </c>
      <c r="AX1276" s="290">
        <v>1</v>
      </c>
      <c r="AY1276" s="290">
        <v>0</v>
      </c>
      <c r="AZ1276" s="290">
        <v>1</v>
      </c>
      <c r="BA1276" s="290">
        <v>0</v>
      </c>
      <c r="BB1276" s="291">
        <v>0</v>
      </c>
      <c r="BC1276" s="292">
        <v>3921</v>
      </c>
      <c r="BD1276" s="299">
        <v>0.92085486143729456</v>
      </c>
      <c r="BE1276" s="292">
        <v>3055</v>
      </c>
      <c r="BF1276" s="299">
        <v>0.71747299201503056</v>
      </c>
      <c r="BG1276" s="292">
        <v>395</v>
      </c>
      <c r="BH1276" s="299">
        <v>9.2766557069046504E-2</v>
      </c>
      <c r="BI1276" s="300">
        <v>27.688210427430679</v>
      </c>
      <c r="BJ1276" s="300">
        <v>33.0015</v>
      </c>
      <c r="BK1276" s="300">
        <v>37.96</v>
      </c>
      <c r="BL1276" s="12"/>
      <c r="BM1276" s="292">
        <v>9036</v>
      </c>
      <c r="BN1276" s="290">
        <v>14</v>
      </c>
      <c r="BO1276" s="290">
        <v>40</v>
      </c>
      <c r="BP1276" s="290">
        <v>452</v>
      </c>
      <c r="BQ1276" s="290">
        <v>2068</v>
      </c>
      <c r="BR1276" s="290">
        <v>3199</v>
      </c>
      <c r="BS1276" s="290">
        <v>2260</v>
      </c>
      <c r="BT1276" s="290">
        <v>668</v>
      </c>
      <c r="BU1276" s="290">
        <v>198</v>
      </c>
      <c r="BV1276" s="290">
        <v>67</v>
      </c>
      <c r="BW1276" s="290">
        <v>28</v>
      </c>
      <c r="BX1276" s="290">
        <v>16</v>
      </c>
      <c r="BY1276" s="290">
        <v>14</v>
      </c>
      <c r="BZ1276" s="290">
        <v>3</v>
      </c>
      <c r="CA1276" s="290">
        <v>4</v>
      </c>
      <c r="CB1276" s="290">
        <v>3</v>
      </c>
      <c r="CC1276" s="290">
        <v>1</v>
      </c>
      <c r="CD1276" s="290">
        <v>0</v>
      </c>
      <c r="CE1276" s="290">
        <v>1</v>
      </c>
      <c r="CF1276" s="290">
        <v>0</v>
      </c>
      <c r="CG1276" s="291">
        <v>0</v>
      </c>
      <c r="CH1276" s="248">
        <v>8529</v>
      </c>
      <c r="CI1276" s="263">
        <v>0.94389110225763617</v>
      </c>
      <c r="CJ1276" s="248">
        <v>7022</v>
      </c>
      <c r="CK1276" s="263">
        <v>0.7771137671536078</v>
      </c>
      <c r="CL1276" s="248">
        <v>1001</v>
      </c>
      <c r="CM1276" s="263">
        <v>0.11077910579902611</v>
      </c>
      <c r="CN1276" s="264">
        <v>28.472470119521788</v>
      </c>
      <c r="CO1276" s="264">
        <v>33.8245</v>
      </c>
      <c r="CP1276" s="264">
        <v>38.504499999999986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127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39.6</v>
      </c>
      <c r="D1279" s="192">
        <v>0</v>
      </c>
      <c r="E1279" s="63">
        <v>0.2</v>
      </c>
      <c r="F1279" s="63">
        <v>0.2</v>
      </c>
      <c r="G1279" s="63">
        <v>2.8</v>
      </c>
      <c r="H1279" s="63">
        <v>8.6</v>
      </c>
      <c r="I1279" s="63">
        <v>12.2</v>
      </c>
      <c r="J1279" s="63">
        <v>9</v>
      </c>
      <c r="K1279" s="63">
        <v>3.8</v>
      </c>
      <c r="L1279" s="63">
        <v>1.4</v>
      </c>
      <c r="M1279" s="63">
        <v>0.6</v>
      </c>
      <c r="N1279" s="63">
        <v>0.4</v>
      </c>
      <c r="O1279" s="63">
        <v>0.2</v>
      </c>
      <c r="P1279" s="63">
        <v>0.2</v>
      </c>
      <c r="Q1279" s="63">
        <v>0</v>
      </c>
      <c r="R1279" s="63">
        <v>0</v>
      </c>
      <c r="S1279" s="63">
        <v>0</v>
      </c>
      <c r="T1279" s="63">
        <v>0</v>
      </c>
      <c r="U1279" s="63">
        <v>0</v>
      </c>
      <c r="V1279" s="63">
        <v>0</v>
      </c>
      <c r="W1279" s="193">
        <v>0</v>
      </c>
      <c r="X1279" s="193">
        <v>39.200000000000003</v>
      </c>
      <c r="Y1279" s="24">
        <v>0.98989898989898994</v>
      </c>
      <c r="Z1279" s="193">
        <v>36.6</v>
      </c>
      <c r="AA1279" s="24">
        <v>0.9242424242424242</v>
      </c>
      <c r="AB1279" s="193">
        <v>15.6</v>
      </c>
      <c r="AC1279" s="24">
        <v>0.39393939393939392</v>
      </c>
      <c r="AD1279" s="19">
        <v>33.972272727272731</v>
      </c>
      <c r="AE1279" s="19">
        <v>40.686999999999998</v>
      </c>
      <c r="AF1279" s="19">
        <v>48.633999999999986</v>
      </c>
      <c r="AG1279" s="8"/>
      <c r="AH1279" s="70">
        <v>44.2</v>
      </c>
      <c r="AI1279" s="192">
        <v>0</v>
      </c>
      <c r="AJ1279" s="63">
        <v>0</v>
      </c>
      <c r="AK1279" s="63">
        <v>0.2</v>
      </c>
      <c r="AL1279" s="63">
        <v>4.2</v>
      </c>
      <c r="AM1279" s="63">
        <v>12.8</v>
      </c>
      <c r="AN1279" s="63">
        <v>14.2</v>
      </c>
      <c r="AO1279" s="63">
        <v>5.8</v>
      </c>
      <c r="AP1279" s="63">
        <v>2.8</v>
      </c>
      <c r="AQ1279" s="63">
        <v>1.4</v>
      </c>
      <c r="AR1279" s="63">
        <v>1</v>
      </c>
      <c r="AS1279" s="63">
        <v>0.4</v>
      </c>
      <c r="AT1279" s="63">
        <v>0.6</v>
      </c>
      <c r="AU1279" s="63">
        <v>0.4</v>
      </c>
      <c r="AV1279" s="63">
        <v>0.2</v>
      </c>
      <c r="AW1279" s="63">
        <v>0.2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44</v>
      </c>
      <c r="BD1279" s="24">
        <v>0.99547511312217185</v>
      </c>
      <c r="BE1279" s="193">
        <v>40.799999999999997</v>
      </c>
      <c r="BF1279" s="24">
        <v>0.92307692307692291</v>
      </c>
      <c r="BG1279" s="193">
        <v>12.8</v>
      </c>
      <c r="BH1279" s="24">
        <v>0.28959276018099545</v>
      </c>
      <c r="BI1279" s="19">
        <v>33.46542986425338</v>
      </c>
      <c r="BJ1279" s="19">
        <v>40.765999999999998</v>
      </c>
      <c r="BK1279" s="19">
        <v>52.43399999999999</v>
      </c>
      <c r="BL1279" s="8"/>
      <c r="BM1279" s="70">
        <v>83.799999999999983</v>
      </c>
      <c r="BN1279" s="192">
        <v>0</v>
      </c>
      <c r="BO1279" s="63">
        <v>0.2</v>
      </c>
      <c r="BP1279" s="63">
        <v>0.4</v>
      </c>
      <c r="BQ1279" s="63">
        <v>7</v>
      </c>
      <c r="BR1279" s="63">
        <v>21.4</v>
      </c>
      <c r="BS1279" s="63">
        <v>26.4</v>
      </c>
      <c r="BT1279" s="63">
        <v>14.8</v>
      </c>
      <c r="BU1279" s="63">
        <v>6.6</v>
      </c>
      <c r="BV1279" s="63">
        <v>2.8</v>
      </c>
      <c r="BW1279" s="63">
        <v>1.6</v>
      </c>
      <c r="BX1279" s="63">
        <v>0.8</v>
      </c>
      <c r="BY1279" s="63">
        <v>0.8</v>
      </c>
      <c r="BZ1279" s="63">
        <v>0.6</v>
      </c>
      <c r="CA1279" s="63">
        <v>0.2</v>
      </c>
      <c r="CB1279" s="63">
        <v>0.2</v>
      </c>
      <c r="CC1279" s="63">
        <v>0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83.2</v>
      </c>
      <c r="CI1279" s="24">
        <v>0.99284009546539398</v>
      </c>
      <c r="CJ1279" s="193">
        <v>77.400000000000006</v>
      </c>
      <c r="CK1279" s="24">
        <v>0.92362768496420078</v>
      </c>
      <c r="CL1279" s="193">
        <v>28.4</v>
      </c>
      <c r="CM1279" s="24">
        <v>0.33890214797136042</v>
      </c>
      <c r="CN1279" s="19">
        <v>33.704940334128892</v>
      </c>
      <c r="CO1279" s="19">
        <v>40.659999999999997</v>
      </c>
      <c r="CP1279" s="19">
        <v>50.12</v>
      </c>
      <c r="CQ1279" s="8"/>
    </row>
    <row r="1280" spans="1:95" x14ac:dyDescent="0.35">
      <c r="A1280" s="134"/>
      <c r="B1280" s="184">
        <v>4.1667000000000003E-2</v>
      </c>
      <c r="C1280" s="71">
        <v>22.999999999999996</v>
      </c>
      <c r="D1280" s="154">
        <v>0</v>
      </c>
      <c r="E1280" s="91">
        <v>0</v>
      </c>
      <c r="F1280" s="91">
        <v>0.2</v>
      </c>
      <c r="G1280" s="91">
        <v>1.8</v>
      </c>
      <c r="H1280" s="91">
        <v>3.6</v>
      </c>
      <c r="I1280" s="91">
        <v>5.2</v>
      </c>
      <c r="J1280" s="91">
        <v>5.2</v>
      </c>
      <c r="K1280" s="91">
        <v>3.8</v>
      </c>
      <c r="L1280" s="91">
        <v>1</v>
      </c>
      <c r="M1280" s="91">
        <v>1.2</v>
      </c>
      <c r="N1280" s="91">
        <v>0</v>
      </c>
      <c r="O1280" s="91">
        <v>0</v>
      </c>
      <c r="P1280" s="91">
        <v>0.2</v>
      </c>
      <c r="Q1280" s="91">
        <v>0.4</v>
      </c>
      <c r="R1280" s="91">
        <v>0</v>
      </c>
      <c r="S1280" s="91">
        <v>0.2</v>
      </c>
      <c r="T1280" s="91">
        <v>0.2</v>
      </c>
      <c r="U1280" s="91">
        <v>0</v>
      </c>
      <c r="V1280" s="91">
        <v>0</v>
      </c>
      <c r="W1280" s="194">
        <v>0</v>
      </c>
      <c r="X1280" s="194">
        <v>22.8</v>
      </c>
      <c r="Y1280" s="25">
        <v>0.99130434782608712</v>
      </c>
      <c r="Z1280" s="194">
        <v>21.6</v>
      </c>
      <c r="AA1280" s="25">
        <v>0.93913043478260894</v>
      </c>
      <c r="AB1280" s="194">
        <v>12.2</v>
      </c>
      <c r="AC1280" s="25">
        <v>0.5304347826086957</v>
      </c>
      <c r="AD1280" s="21">
        <v>37.219391304347837</v>
      </c>
      <c r="AE1280" s="21">
        <v>44.862000000000002</v>
      </c>
      <c r="AF1280" s="21">
        <v>57.607999999999848</v>
      </c>
      <c r="AG1280" s="8"/>
      <c r="AH1280" s="71">
        <v>21.599999999999994</v>
      </c>
      <c r="AI1280" s="154">
        <v>0.2</v>
      </c>
      <c r="AJ1280" s="91">
        <v>0</v>
      </c>
      <c r="AK1280" s="91">
        <v>0.4</v>
      </c>
      <c r="AL1280" s="91">
        <v>1.8</v>
      </c>
      <c r="AM1280" s="91">
        <v>4.5999999999999996</v>
      </c>
      <c r="AN1280" s="91">
        <v>5.2</v>
      </c>
      <c r="AO1280" s="91">
        <v>3.8</v>
      </c>
      <c r="AP1280" s="91">
        <v>3</v>
      </c>
      <c r="AQ1280" s="91">
        <v>1.4</v>
      </c>
      <c r="AR1280" s="91">
        <v>0.2</v>
      </c>
      <c r="AS1280" s="91">
        <v>0.4</v>
      </c>
      <c r="AT1280" s="91">
        <v>0</v>
      </c>
      <c r="AU1280" s="91">
        <v>0</v>
      </c>
      <c r="AV1280" s="91">
        <v>0.4</v>
      </c>
      <c r="AW1280" s="91">
        <v>0.2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21</v>
      </c>
      <c r="BD1280" s="25">
        <v>0.97222222222222243</v>
      </c>
      <c r="BE1280" s="194">
        <v>19.399999999999999</v>
      </c>
      <c r="BF1280" s="25">
        <v>0.89814814814814836</v>
      </c>
      <c r="BG1280" s="194">
        <v>9.4</v>
      </c>
      <c r="BH1280" s="25">
        <v>0.43518518518518534</v>
      </c>
      <c r="BI1280" s="21">
        <v>34.973055555555554</v>
      </c>
      <c r="BJ1280" s="21">
        <v>43.488499999999995</v>
      </c>
      <c r="BK1280" s="21">
        <v>54.510999999999981</v>
      </c>
      <c r="BL1280" s="8"/>
      <c r="BM1280" s="71">
        <v>44.6</v>
      </c>
      <c r="BN1280" s="154">
        <v>0.2</v>
      </c>
      <c r="BO1280" s="91">
        <v>0</v>
      </c>
      <c r="BP1280" s="91">
        <v>0.6</v>
      </c>
      <c r="BQ1280" s="91">
        <v>3.6</v>
      </c>
      <c r="BR1280" s="91">
        <v>8.1999999999999993</v>
      </c>
      <c r="BS1280" s="91">
        <v>10.4</v>
      </c>
      <c r="BT1280" s="91">
        <v>9</v>
      </c>
      <c r="BU1280" s="91">
        <v>6.8</v>
      </c>
      <c r="BV1280" s="91">
        <v>2.4</v>
      </c>
      <c r="BW1280" s="91">
        <v>1.4</v>
      </c>
      <c r="BX1280" s="91">
        <v>0.4</v>
      </c>
      <c r="BY1280" s="91">
        <v>0</v>
      </c>
      <c r="BZ1280" s="91">
        <v>0.2</v>
      </c>
      <c r="CA1280" s="91">
        <v>0.8</v>
      </c>
      <c r="CB1280" s="91">
        <v>0.2</v>
      </c>
      <c r="CC1280" s="91">
        <v>0.2</v>
      </c>
      <c r="CD1280" s="91">
        <v>0.2</v>
      </c>
      <c r="CE1280" s="91">
        <v>0</v>
      </c>
      <c r="CF1280" s="91">
        <v>0</v>
      </c>
      <c r="CG1280" s="194">
        <v>0</v>
      </c>
      <c r="CH1280" s="194">
        <v>43.8</v>
      </c>
      <c r="CI1280" s="25">
        <v>0.98206278026905824</v>
      </c>
      <c r="CJ1280" s="194">
        <v>41</v>
      </c>
      <c r="CK1280" s="25">
        <v>0.91928251121076232</v>
      </c>
      <c r="CL1280" s="194">
        <v>21.6</v>
      </c>
      <c r="CM1280" s="25">
        <v>0.48430493273542602</v>
      </c>
      <c r="CN1280" s="21">
        <v>36.131479820627796</v>
      </c>
      <c r="CO1280" s="21">
        <v>44.164000000000001</v>
      </c>
      <c r="CP1280" s="21">
        <v>54.761999999999986</v>
      </c>
      <c r="CQ1280" s="8"/>
    </row>
    <row r="1281" spans="1:95" x14ac:dyDescent="0.35">
      <c r="A1281" s="134"/>
      <c r="B1281" s="184">
        <v>8.3333000000000004E-2</v>
      </c>
      <c r="C1281" s="71">
        <v>10.4</v>
      </c>
      <c r="D1281" s="154">
        <v>0</v>
      </c>
      <c r="E1281" s="91">
        <v>0</v>
      </c>
      <c r="F1281" s="91">
        <v>0.2</v>
      </c>
      <c r="G1281" s="91">
        <v>0.6</v>
      </c>
      <c r="H1281" s="91">
        <v>2.6</v>
      </c>
      <c r="I1281" s="91">
        <v>2.2000000000000002</v>
      </c>
      <c r="J1281" s="91">
        <v>1.2</v>
      </c>
      <c r="K1281" s="91">
        <v>2.4</v>
      </c>
      <c r="L1281" s="91">
        <v>0.4</v>
      </c>
      <c r="M1281" s="91">
        <v>0</v>
      </c>
      <c r="N1281" s="91">
        <v>0.4</v>
      </c>
      <c r="O1281" s="91">
        <v>0.2</v>
      </c>
      <c r="P1281" s="91">
        <v>0.2</v>
      </c>
      <c r="Q1281" s="91">
        <v>0</v>
      </c>
      <c r="R1281" s="91">
        <v>0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10.199999999999999</v>
      </c>
      <c r="Y1281" s="25">
        <v>0.98076923076923062</v>
      </c>
      <c r="Z1281" s="194">
        <v>10</v>
      </c>
      <c r="AA1281" s="25">
        <v>0.96153846153846145</v>
      </c>
      <c r="AB1281" s="194">
        <v>4.8</v>
      </c>
      <c r="AC1281" s="25">
        <v>0.46153846153846151</v>
      </c>
      <c r="AD1281" s="21">
        <v>36.03365384615384</v>
      </c>
      <c r="AE1281" s="21">
        <v>43.728500000000004</v>
      </c>
      <c r="AF1281" s="21">
        <v>59.46749999999998</v>
      </c>
      <c r="AG1281" s="8"/>
      <c r="AH1281" s="71">
        <v>11.4</v>
      </c>
      <c r="AI1281" s="154">
        <v>0.2</v>
      </c>
      <c r="AJ1281" s="91">
        <v>0.2</v>
      </c>
      <c r="AK1281" s="91">
        <v>0.4</v>
      </c>
      <c r="AL1281" s="91">
        <v>0.6</v>
      </c>
      <c r="AM1281" s="91">
        <v>2.2000000000000002</v>
      </c>
      <c r="AN1281" s="91">
        <v>4</v>
      </c>
      <c r="AO1281" s="91">
        <v>1.8</v>
      </c>
      <c r="AP1281" s="91">
        <v>0.4</v>
      </c>
      <c r="AQ1281" s="91">
        <v>1.4</v>
      </c>
      <c r="AR1281" s="91">
        <v>0</v>
      </c>
      <c r="AS1281" s="91">
        <v>0</v>
      </c>
      <c r="AT1281" s="91">
        <v>0.2</v>
      </c>
      <c r="AU1281" s="91">
        <v>0</v>
      </c>
      <c r="AV1281" s="91">
        <v>0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10.6</v>
      </c>
      <c r="BD1281" s="25">
        <v>0.92982456140350866</v>
      </c>
      <c r="BE1281" s="194">
        <v>10</v>
      </c>
      <c r="BF1281" s="25">
        <v>0.8771929824561403</v>
      </c>
      <c r="BG1281" s="194">
        <v>3.8</v>
      </c>
      <c r="BH1281" s="25">
        <v>0.33333333333333331</v>
      </c>
      <c r="BI1281" s="21">
        <v>33.059824561403516</v>
      </c>
      <c r="BJ1281" s="21">
        <v>43.967999999999996</v>
      </c>
      <c r="BK1281" s="21">
        <v>47.582999999999998</v>
      </c>
      <c r="BL1281" s="8"/>
      <c r="BM1281" s="71">
        <v>21.799999999999997</v>
      </c>
      <c r="BN1281" s="154">
        <v>0.2</v>
      </c>
      <c r="BO1281" s="91">
        <v>0.2</v>
      </c>
      <c r="BP1281" s="91">
        <v>0.6</v>
      </c>
      <c r="BQ1281" s="91">
        <v>1.2</v>
      </c>
      <c r="BR1281" s="91">
        <v>4.8</v>
      </c>
      <c r="BS1281" s="91">
        <v>6.2</v>
      </c>
      <c r="BT1281" s="91">
        <v>3</v>
      </c>
      <c r="BU1281" s="91">
        <v>2.8</v>
      </c>
      <c r="BV1281" s="91">
        <v>1.8</v>
      </c>
      <c r="BW1281" s="91">
        <v>0</v>
      </c>
      <c r="BX1281" s="91">
        <v>0.4</v>
      </c>
      <c r="BY1281" s="91">
        <v>0.4</v>
      </c>
      <c r="BZ1281" s="91">
        <v>0.2</v>
      </c>
      <c r="CA1281" s="91">
        <v>0</v>
      </c>
      <c r="CB1281" s="91">
        <v>0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20.8</v>
      </c>
      <c r="CI1281" s="25">
        <v>0.95412844036697264</v>
      </c>
      <c r="CJ1281" s="194">
        <v>20</v>
      </c>
      <c r="CK1281" s="25">
        <v>0.91743119266055062</v>
      </c>
      <c r="CL1281" s="194">
        <v>8.6</v>
      </c>
      <c r="CM1281" s="25">
        <v>0.39449541284403672</v>
      </c>
      <c r="CN1281" s="21">
        <v>34.478532110091749</v>
      </c>
      <c r="CO1281" s="21">
        <v>43.57</v>
      </c>
      <c r="CP1281" s="21">
        <v>53.144999999999996</v>
      </c>
      <c r="CQ1281" s="8"/>
    </row>
    <row r="1282" spans="1:95" x14ac:dyDescent="0.35">
      <c r="A1282" s="134"/>
      <c r="B1282" s="184">
        <v>0.125</v>
      </c>
      <c r="C1282" s="71">
        <v>9.1999999999999975</v>
      </c>
      <c r="D1282" s="154">
        <v>0.2</v>
      </c>
      <c r="E1282" s="91">
        <v>0</v>
      </c>
      <c r="F1282" s="91">
        <v>0.4</v>
      </c>
      <c r="G1282" s="91">
        <v>0.6</v>
      </c>
      <c r="H1282" s="91">
        <v>0.8</v>
      </c>
      <c r="I1282" s="91">
        <v>2.6</v>
      </c>
      <c r="J1282" s="91">
        <v>1.6</v>
      </c>
      <c r="K1282" s="91">
        <v>1.6</v>
      </c>
      <c r="L1282" s="91">
        <v>0.4</v>
      </c>
      <c r="M1282" s="91">
        <v>0.4</v>
      </c>
      <c r="N1282" s="91">
        <v>0</v>
      </c>
      <c r="O1282" s="91">
        <v>0.2</v>
      </c>
      <c r="P1282" s="91">
        <v>0.2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0.2</v>
      </c>
      <c r="X1282" s="194">
        <v>8.6</v>
      </c>
      <c r="Y1282" s="25">
        <v>0.93478260869565244</v>
      </c>
      <c r="Z1282" s="194">
        <v>8.1999999999999993</v>
      </c>
      <c r="AA1282" s="25">
        <v>0.89130434782608714</v>
      </c>
      <c r="AB1282" s="194">
        <v>4.5999999999999996</v>
      </c>
      <c r="AC1282" s="25">
        <v>0.50000000000000011</v>
      </c>
      <c r="AD1282" s="21">
        <v>37.533260869565211</v>
      </c>
      <c r="AE1282" s="21">
        <v>46.309999999999995</v>
      </c>
      <c r="AF1282" s="21">
        <v>64.216999999999999</v>
      </c>
      <c r="AG1282" s="8"/>
      <c r="AH1282" s="71">
        <v>8.9999999999999982</v>
      </c>
      <c r="AI1282" s="154">
        <v>0.2</v>
      </c>
      <c r="AJ1282" s="91">
        <v>0</v>
      </c>
      <c r="AK1282" s="91">
        <v>0.6</v>
      </c>
      <c r="AL1282" s="91">
        <v>0.6</v>
      </c>
      <c r="AM1282" s="91">
        <v>1.6</v>
      </c>
      <c r="AN1282" s="91">
        <v>1.6</v>
      </c>
      <c r="AO1282" s="91">
        <v>1.6</v>
      </c>
      <c r="AP1282" s="91">
        <v>1.4</v>
      </c>
      <c r="AQ1282" s="91">
        <v>0.4</v>
      </c>
      <c r="AR1282" s="91">
        <v>0.2</v>
      </c>
      <c r="AS1282" s="91">
        <v>0.6</v>
      </c>
      <c r="AT1282" s="91">
        <v>0.2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8.1999999999999993</v>
      </c>
      <c r="BD1282" s="25">
        <v>0.9111111111111112</v>
      </c>
      <c r="BE1282" s="194">
        <v>7.6</v>
      </c>
      <c r="BF1282" s="25">
        <v>0.84444444444444455</v>
      </c>
      <c r="BG1282" s="194">
        <v>4.4000000000000004</v>
      </c>
      <c r="BH1282" s="25">
        <v>0.48888888888888904</v>
      </c>
      <c r="BI1282" s="21">
        <v>35.358444444444437</v>
      </c>
      <c r="BJ1282" s="21">
        <v>45.653000000000006</v>
      </c>
      <c r="BK1282" s="21">
        <v>58.011999999999993</v>
      </c>
      <c r="BL1282" s="8"/>
      <c r="BM1282" s="71">
        <v>18.2</v>
      </c>
      <c r="BN1282" s="154">
        <v>0.4</v>
      </c>
      <c r="BO1282" s="91">
        <v>0</v>
      </c>
      <c r="BP1282" s="91">
        <v>1</v>
      </c>
      <c r="BQ1282" s="91">
        <v>1.2</v>
      </c>
      <c r="BR1282" s="91">
        <v>2.4</v>
      </c>
      <c r="BS1282" s="91">
        <v>4.2</v>
      </c>
      <c r="BT1282" s="91">
        <v>3.2</v>
      </c>
      <c r="BU1282" s="91">
        <v>3</v>
      </c>
      <c r="BV1282" s="91">
        <v>0.8</v>
      </c>
      <c r="BW1282" s="91">
        <v>0.6</v>
      </c>
      <c r="BX1282" s="91">
        <v>0.6</v>
      </c>
      <c r="BY1282" s="91">
        <v>0.4</v>
      </c>
      <c r="BZ1282" s="91">
        <v>0.2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0.2</v>
      </c>
      <c r="CH1282" s="194">
        <v>16.8</v>
      </c>
      <c r="CI1282" s="25">
        <v>0.92307692307692313</v>
      </c>
      <c r="CJ1282" s="194">
        <v>15.8</v>
      </c>
      <c r="CK1282" s="25">
        <v>0.86813186813186816</v>
      </c>
      <c r="CL1282" s="194">
        <v>9</v>
      </c>
      <c r="CM1282" s="25">
        <v>0.49450549450549453</v>
      </c>
      <c r="CN1282" s="21">
        <v>36.457802197802188</v>
      </c>
      <c r="CO1282" s="21">
        <v>45.603999999999999</v>
      </c>
      <c r="CP1282" s="21">
        <v>59.015999999999984</v>
      </c>
      <c r="CQ1282" s="8"/>
    </row>
    <row r="1283" spans="1:95" x14ac:dyDescent="0.35">
      <c r="A1283" s="134"/>
      <c r="B1283" s="184">
        <v>0.16666700000000001</v>
      </c>
      <c r="C1283" s="71">
        <v>15.399999999999999</v>
      </c>
      <c r="D1283" s="154">
        <v>0</v>
      </c>
      <c r="E1283" s="91">
        <v>0</v>
      </c>
      <c r="F1283" s="91">
        <v>0.8</v>
      </c>
      <c r="G1283" s="91">
        <v>1.8</v>
      </c>
      <c r="H1283" s="91">
        <v>2</v>
      </c>
      <c r="I1283" s="91">
        <v>3.4</v>
      </c>
      <c r="J1283" s="91">
        <v>3.6</v>
      </c>
      <c r="K1283" s="91">
        <v>2.6</v>
      </c>
      <c r="L1283" s="91">
        <v>0.8</v>
      </c>
      <c r="M1283" s="91">
        <v>0.2</v>
      </c>
      <c r="N1283" s="91">
        <v>0</v>
      </c>
      <c r="O1283" s="91">
        <v>0.2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14.6</v>
      </c>
      <c r="Y1283" s="25">
        <v>0.94805194805194815</v>
      </c>
      <c r="Z1283" s="194">
        <v>13.4</v>
      </c>
      <c r="AA1283" s="25">
        <v>0.8701298701298702</v>
      </c>
      <c r="AB1283" s="194">
        <v>7.4</v>
      </c>
      <c r="AC1283" s="25">
        <v>0.48051948051948057</v>
      </c>
      <c r="AD1283" s="21">
        <v>33.998701298701299</v>
      </c>
      <c r="AE1283" s="21">
        <v>42.000999999999998</v>
      </c>
      <c r="AF1283" s="21">
        <v>48.728999999999992</v>
      </c>
      <c r="AG1283" s="8"/>
      <c r="AH1283" s="71">
        <v>13.6</v>
      </c>
      <c r="AI1283" s="154">
        <v>0</v>
      </c>
      <c r="AJ1283" s="91">
        <v>0</v>
      </c>
      <c r="AK1283" s="91">
        <v>0</v>
      </c>
      <c r="AL1283" s="91">
        <v>0.4</v>
      </c>
      <c r="AM1283" s="91">
        <v>2.6</v>
      </c>
      <c r="AN1283" s="91">
        <v>3.8</v>
      </c>
      <c r="AO1283" s="91">
        <v>3.8</v>
      </c>
      <c r="AP1283" s="91">
        <v>1.2</v>
      </c>
      <c r="AQ1283" s="91">
        <v>0.8</v>
      </c>
      <c r="AR1283" s="91">
        <v>0.6</v>
      </c>
      <c r="AS1283" s="91">
        <v>0.4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13.6</v>
      </c>
      <c r="BD1283" s="25">
        <v>1</v>
      </c>
      <c r="BE1283" s="194">
        <v>13.6</v>
      </c>
      <c r="BF1283" s="25">
        <v>1</v>
      </c>
      <c r="BG1283" s="194">
        <v>6.8</v>
      </c>
      <c r="BH1283" s="25">
        <v>0.5</v>
      </c>
      <c r="BI1283" s="21">
        <v>35.966323529411767</v>
      </c>
      <c r="BJ1283" s="21">
        <v>43.782499999999999</v>
      </c>
      <c r="BK1283" s="21">
        <v>52.390499999999996</v>
      </c>
      <c r="BL1283" s="8"/>
      <c r="BM1283" s="71">
        <v>29.000000000000004</v>
      </c>
      <c r="BN1283" s="154">
        <v>0</v>
      </c>
      <c r="BO1283" s="91">
        <v>0</v>
      </c>
      <c r="BP1283" s="91">
        <v>0.8</v>
      </c>
      <c r="BQ1283" s="91">
        <v>2.2000000000000002</v>
      </c>
      <c r="BR1283" s="91">
        <v>4.5999999999999996</v>
      </c>
      <c r="BS1283" s="91">
        <v>7.2</v>
      </c>
      <c r="BT1283" s="91">
        <v>7.4</v>
      </c>
      <c r="BU1283" s="91">
        <v>3.8</v>
      </c>
      <c r="BV1283" s="91">
        <v>1.6</v>
      </c>
      <c r="BW1283" s="91">
        <v>0.8</v>
      </c>
      <c r="BX1283" s="91">
        <v>0.4</v>
      </c>
      <c r="BY1283" s="91">
        <v>0.2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28.2</v>
      </c>
      <c r="CI1283" s="25">
        <v>0.97241379310344811</v>
      </c>
      <c r="CJ1283" s="194">
        <v>27</v>
      </c>
      <c r="CK1283" s="25">
        <v>0.93103448275862055</v>
      </c>
      <c r="CL1283" s="194">
        <v>14.2</v>
      </c>
      <c r="CM1283" s="25">
        <v>0.48965517241379303</v>
      </c>
      <c r="CN1283" s="21">
        <v>34.921448275862069</v>
      </c>
      <c r="CO1283" s="21">
        <v>42.756999999999991</v>
      </c>
      <c r="CP1283" s="21">
        <v>49.890999999999984</v>
      </c>
      <c r="CQ1283" s="8"/>
    </row>
    <row r="1284" spans="1:95" x14ac:dyDescent="0.35">
      <c r="A1284" s="134"/>
      <c r="B1284" s="184">
        <v>0.20833299999999999</v>
      </c>
      <c r="C1284" s="71">
        <v>60.6</v>
      </c>
      <c r="D1284" s="154">
        <v>0</v>
      </c>
      <c r="E1284" s="91">
        <v>0</v>
      </c>
      <c r="F1284" s="91">
        <v>0.6</v>
      </c>
      <c r="G1284" s="91">
        <v>8.1999999999999993</v>
      </c>
      <c r="H1284" s="91">
        <v>8.4</v>
      </c>
      <c r="I1284" s="91">
        <v>15.6</v>
      </c>
      <c r="J1284" s="91">
        <v>15.6</v>
      </c>
      <c r="K1284" s="91">
        <v>6</v>
      </c>
      <c r="L1284" s="91">
        <v>4.2</v>
      </c>
      <c r="M1284" s="91">
        <v>1.4</v>
      </c>
      <c r="N1284" s="91">
        <v>0.2</v>
      </c>
      <c r="O1284" s="91">
        <v>0.4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60</v>
      </c>
      <c r="Y1284" s="25">
        <v>0.99009900990099009</v>
      </c>
      <c r="Z1284" s="194">
        <v>53.4</v>
      </c>
      <c r="AA1284" s="25">
        <v>0.88118811881188119</v>
      </c>
      <c r="AB1284" s="194">
        <v>27.8</v>
      </c>
      <c r="AC1284" s="25">
        <v>0.45874587458745875</v>
      </c>
      <c r="AD1284" s="21">
        <v>34.246072607260729</v>
      </c>
      <c r="AE1284" s="21">
        <v>41.687999999999995</v>
      </c>
      <c r="AF1284" s="21">
        <v>48.114000000000011</v>
      </c>
      <c r="AG1284" s="8"/>
      <c r="AH1284" s="71">
        <v>28.599999999999998</v>
      </c>
      <c r="AI1284" s="154">
        <v>0</v>
      </c>
      <c r="AJ1284" s="91">
        <v>0</v>
      </c>
      <c r="AK1284" s="91">
        <v>1.2</v>
      </c>
      <c r="AL1284" s="91">
        <v>2.6</v>
      </c>
      <c r="AM1284" s="91">
        <v>5.2</v>
      </c>
      <c r="AN1284" s="91">
        <v>8.4</v>
      </c>
      <c r="AO1284" s="91">
        <v>7.2</v>
      </c>
      <c r="AP1284" s="91">
        <v>2.6</v>
      </c>
      <c r="AQ1284" s="91">
        <v>1</v>
      </c>
      <c r="AR1284" s="91">
        <v>0</v>
      </c>
      <c r="AS1284" s="91">
        <v>0</v>
      </c>
      <c r="AT1284" s="91">
        <v>0.2</v>
      </c>
      <c r="AU1284" s="91">
        <v>0.2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27.4</v>
      </c>
      <c r="BD1284" s="25">
        <v>0.95804195804195802</v>
      </c>
      <c r="BE1284" s="194">
        <v>25.4</v>
      </c>
      <c r="BF1284" s="25">
        <v>0.88811188811188813</v>
      </c>
      <c r="BG1284" s="194">
        <v>11.2</v>
      </c>
      <c r="BH1284" s="25">
        <v>0.39160839160839161</v>
      </c>
      <c r="BI1284" s="21">
        <v>33.444965034965051</v>
      </c>
      <c r="BJ1284" s="21">
        <v>39.792000000000002</v>
      </c>
      <c r="BK1284" s="21">
        <v>45.507999999999981</v>
      </c>
      <c r="BL1284" s="8"/>
      <c r="BM1284" s="71">
        <v>89.2</v>
      </c>
      <c r="BN1284" s="154">
        <v>0</v>
      </c>
      <c r="BO1284" s="91">
        <v>0</v>
      </c>
      <c r="BP1284" s="91">
        <v>1.8</v>
      </c>
      <c r="BQ1284" s="91">
        <v>10.8</v>
      </c>
      <c r="BR1284" s="91">
        <v>13.6</v>
      </c>
      <c r="BS1284" s="91">
        <v>24</v>
      </c>
      <c r="BT1284" s="91">
        <v>22.8</v>
      </c>
      <c r="BU1284" s="91">
        <v>8.6</v>
      </c>
      <c r="BV1284" s="91">
        <v>5.2</v>
      </c>
      <c r="BW1284" s="91">
        <v>1.4</v>
      </c>
      <c r="BX1284" s="91">
        <v>0.2</v>
      </c>
      <c r="BY1284" s="91">
        <v>0.6</v>
      </c>
      <c r="BZ1284" s="91">
        <v>0.2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87.4</v>
      </c>
      <c r="CI1284" s="25">
        <v>0.97982062780269064</v>
      </c>
      <c r="CJ1284" s="194">
        <v>78.8</v>
      </c>
      <c r="CK1284" s="25">
        <v>0.88340807174887881</v>
      </c>
      <c r="CL1284" s="194">
        <v>39</v>
      </c>
      <c r="CM1284" s="25">
        <v>0.43721973094170402</v>
      </c>
      <c r="CN1284" s="21">
        <v>33.989215246636782</v>
      </c>
      <c r="CO1284" s="21">
        <v>41.330999999999996</v>
      </c>
      <c r="CP1284" s="21">
        <v>46.766500000000001</v>
      </c>
      <c r="CQ1284" s="8"/>
    </row>
    <row r="1285" spans="1:95" x14ac:dyDescent="0.35">
      <c r="A1285" s="134"/>
      <c r="B1285" s="184">
        <v>0.25</v>
      </c>
      <c r="C1285" s="71">
        <v>233</v>
      </c>
      <c r="D1285" s="154">
        <v>0</v>
      </c>
      <c r="E1285" s="91">
        <v>0.6</v>
      </c>
      <c r="F1285" s="91">
        <v>6.2</v>
      </c>
      <c r="G1285" s="91">
        <v>26.6</v>
      </c>
      <c r="H1285" s="91">
        <v>66.400000000000006</v>
      </c>
      <c r="I1285" s="91">
        <v>87.6</v>
      </c>
      <c r="J1285" s="91">
        <v>34.200000000000003</v>
      </c>
      <c r="K1285" s="91">
        <v>7</v>
      </c>
      <c r="L1285" s="91">
        <v>1.4</v>
      </c>
      <c r="M1285" s="91">
        <v>2.2000000000000002</v>
      </c>
      <c r="N1285" s="91">
        <v>0.2</v>
      </c>
      <c r="O1285" s="91">
        <v>0.6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226.2</v>
      </c>
      <c r="Y1285" s="25">
        <v>0.97081545064377672</v>
      </c>
      <c r="Z1285" s="194">
        <v>209.6</v>
      </c>
      <c r="AA1285" s="25">
        <v>0.89957081545064377</v>
      </c>
      <c r="AB1285" s="194">
        <v>45.6</v>
      </c>
      <c r="AC1285" s="25">
        <v>0.19570815450643778</v>
      </c>
      <c r="AD1285" s="21">
        <v>30.839802575107331</v>
      </c>
      <c r="AE1285" s="21">
        <v>35.982999999999997</v>
      </c>
      <c r="AF1285" s="21">
        <v>39.930999999999997</v>
      </c>
      <c r="AG1285" s="8"/>
      <c r="AH1285" s="71">
        <v>72.399999999999991</v>
      </c>
      <c r="AI1285" s="154">
        <v>0.2</v>
      </c>
      <c r="AJ1285" s="91">
        <v>0.4</v>
      </c>
      <c r="AK1285" s="91">
        <v>1.8</v>
      </c>
      <c r="AL1285" s="91">
        <v>11</v>
      </c>
      <c r="AM1285" s="91">
        <v>25</v>
      </c>
      <c r="AN1285" s="91">
        <v>17.600000000000001</v>
      </c>
      <c r="AO1285" s="91">
        <v>10.6</v>
      </c>
      <c r="AP1285" s="91">
        <v>3.6</v>
      </c>
      <c r="AQ1285" s="91">
        <v>1</v>
      </c>
      <c r="AR1285" s="91">
        <v>1</v>
      </c>
      <c r="AS1285" s="91">
        <v>0</v>
      </c>
      <c r="AT1285" s="91">
        <v>0</v>
      </c>
      <c r="AU1285" s="91">
        <v>0</v>
      </c>
      <c r="AV1285" s="91">
        <v>0.2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70</v>
      </c>
      <c r="BD1285" s="25">
        <v>0.96685082872928185</v>
      </c>
      <c r="BE1285" s="194">
        <v>61.4</v>
      </c>
      <c r="BF1285" s="25">
        <v>0.84806629834254155</v>
      </c>
      <c r="BG1285" s="194">
        <v>16.399999999999999</v>
      </c>
      <c r="BH1285" s="25">
        <v>0.22651933701657459</v>
      </c>
      <c r="BI1285" s="21">
        <v>30.386104972375687</v>
      </c>
      <c r="BJ1285" s="21">
        <v>36.557499999999997</v>
      </c>
      <c r="BK1285" s="21">
        <v>42.048499999999997</v>
      </c>
      <c r="BL1285" s="8"/>
      <c r="BM1285" s="71">
        <v>305.39999999999998</v>
      </c>
      <c r="BN1285" s="154">
        <v>0.2</v>
      </c>
      <c r="BO1285" s="91">
        <v>1</v>
      </c>
      <c r="BP1285" s="91">
        <v>8</v>
      </c>
      <c r="BQ1285" s="91">
        <v>37.6</v>
      </c>
      <c r="BR1285" s="91">
        <v>91.4</v>
      </c>
      <c r="BS1285" s="91">
        <v>105.2</v>
      </c>
      <c r="BT1285" s="91">
        <v>44.8</v>
      </c>
      <c r="BU1285" s="91">
        <v>10.6</v>
      </c>
      <c r="BV1285" s="91">
        <v>2.4</v>
      </c>
      <c r="BW1285" s="91">
        <v>3.2</v>
      </c>
      <c r="BX1285" s="91">
        <v>0.2</v>
      </c>
      <c r="BY1285" s="91">
        <v>0.6</v>
      </c>
      <c r="BZ1285" s="91">
        <v>0</v>
      </c>
      <c r="CA1285" s="91">
        <v>0.2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296.2</v>
      </c>
      <c r="CI1285" s="25">
        <v>0.96987557301899152</v>
      </c>
      <c r="CJ1285" s="194">
        <v>271</v>
      </c>
      <c r="CK1285" s="25">
        <v>0.88736083824492473</v>
      </c>
      <c r="CL1285" s="194">
        <v>62</v>
      </c>
      <c r="CM1285" s="25">
        <v>0.20301244269810087</v>
      </c>
      <c r="CN1285" s="21">
        <v>30.732246234446585</v>
      </c>
      <c r="CO1285" s="21">
        <v>36.067999999999998</v>
      </c>
      <c r="CP1285" s="21">
        <v>40.520000000000003</v>
      </c>
      <c r="CQ1285" s="8"/>
    </row>
    <row r="1286" spans="1:95" x14ac:dyDescent="0.35">
      <c r="A1286" s="134"/>
      <c r="B1286" s="184">
        <v>0.29166700000000001</v>
      </c>
      <c r="C1286" s="71">
        <v>583.00000000000011</v>
      </c>
      <c r="D1286" s="154">
        <v>17.600000000000001</v>
      </c>
      <c r="E1286" s="91">
        <v>8.6</v>
      </c>
      <c r="F1286" s="91">
        <v>26.2</v>
      </c>
      <c r="G1286" s="91">
        <v>161.80000000000001</v>
      </c>
      <c r="H1286" s="91">
        <v>246.4</v>
      </c>
      <c r="I1286" s="91">
        <v>109.2</v>
      </c>
      <c r="J1286" s="91">
        <v>11.4</v>
      </c>
      <c r="K1286" s="91">
        <v>1</v>
      </c>
      <c r="L1286" s="91">
        <v>0.6</v>
      </c>
      <c r="M1286" s="91">
        <v>0</v>
      </c>
      <c r="N1286" s="91">
        <v>0</v>
      </c>
      <c r="O1286" s="91">
        <v>0.2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530.4</v>
      </c>
      <c r="Y1286" s="25">
        <v>0.90977701543739253</v>
      </c>
      <c r="Z1286" s="194">
        <v>413.6</v>
      </c>
      <c r="AA1286" s="25">
        <v>0.7094339622641509</v>
      </c>
      <c r="AB1286" s="194">
        <v>13.2</v>
      </c>
      <c r="AC1286" s="25">
        <v>2.2641509433962259E-2</v>
      </c>
      <c r="AD1286" s="21">
        <v>25.926363636363572</v>
      </c>
      <c r="AE1286" s="21">
        <v>30.875999999999998</v>
      </c>
      <c r="AF1286" s="21">
        <v>33.4</v>
      </c>
      <c r="AG1286" s="8"/>
      <c r="AH1286" s="71">
        <v>212.99999999999997</v>
      </c>
      <c r="AI1286" s="154">
        <v>2.8</v>
      </c>
      <c r="AJ1286" s="91">
        <v>2.6</v>
      </c>
      <c r="AK1286" s="91">
        <v>19.600000000000001</v>
      </c>
      <c r="AL1286" s="91">
        <v>65.400000000000006</v>
      </c>
      <c r="AM1286" s="91">
        <v>79</v>
      </c>
      <c r="AN1286" s="91">
        <v>33.799999999999997</v>
      </c>
      <c r="AO1286" s="91">
        <v>6.6</v>
      </c>
      <c r="AP1286" s="91">
        <v>2.4</v>
      </c>
      <c r="AQ1286" s="91">
        <v>0.6</v>
      </c>
      <c r="AR1286" s="91">
        <v>0.2</v>
      </c>
      <c r="AS1286" s="91">
        <v>0</v>
      </c>
      <c r="AT1286" s="91">
        <v>0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188</v>
      </c>
      <c r="BD1286" s="25">
        <v>0.88262910798122074</v>
      </c>
      <c r="BE1286" s="194">
        <v>137.6</v>
      </c>
      <c r="BF1286" s="25">
        <v>0.64600938967136157</v>
      </c>
      <c r="BG1286" s="194">
        <v>9.8000000000000007</v>
      </c>
      <c r="BH1286" s="25">
        <v>4.6009389671361513E-2</v>
      </c>
      <c r="BI1286" s="21">
        <v>25.910553990610321</v>
      </c>
      <c r="BJ1286" s="21">
        <v>31.173000000000002</v>
      </c>
      <c r="BK1286" s="21">
        <v>34.407999999999994</v>
      </c>
      <c r="BL1286" s="8"/>
      <c r="BM1286" s="71">
        <v>796.00000000000011</v>
      </c>
      <c r="BN1286" s="154">
        <v>20.399999999999999</v>
      </c>
      <c r="BO1286" s="91">
        <v>11.2</v>
      </c>
      <c r="BP1286" s="91">
        <v>45.8</v>
      </c>
      <c r="BQ1286" s="91">
        <v>227.2</v>
      </c>
      <c r="BR1286" s="91">
        <v>325.39999999999998</v>
      </c>
      <c r="BS1286" s="91">
        <v>143</v>
      </c>
      <c r="BT1286" s="91">
        <v>18</v>
      </c>
      <c r="BU1286" s="91">
        <v>3.4</v>
      </c>
      <c r="BV1286" s="91">
        <v>1.2</v>
      </c>
      <c r="BW1286" s="91">
        <v>0.2</v>
      </c>
      <c r="BX1286" s="91">
        <v>0</v>
      </c>
      <c r="BY1286" s="91">
        <v>0.2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718.4</v>
      </c>
      <c r="CI1286" s="25">
        <v>0.90251256281407022</v>
      </c>
      <c r="CJ1286" s="194">
        <v>551.20000000000005</v>
      </c>
      <c r="CK1286" s="25">
        <v>0.69246231155778892</v>
      </c>
      <c r="CL1286" s="194">
        <v>23</v>
      </c>
      <c r="CM1286" s="25">
        <v>2.8894472361809042E-2</v>
      </c>
      <c r="CN1286" s="21">
        <v>25.922133165829109</v>
      </c>
      <c r="CO1286" s="21">
        <v>30.968499999999999</v>
      </c>
      <c r="CP1286" s="21">
        <v>33.659499999999994</v>
      </c>
      <c r="CQ1286" s="8"/>
    </row>
    <row r="1287" spans="1:95" x14ac:dyDescent="0.35">
      <c r="A1287" s="134"/>
      <c r="B1287" s="184">
        <v>0.33333299999999999</v>
      </c>
      <c r="C1287" s="71">
        <v>427.8</v>
      </c>
      <c r="D1287" s="154">
        <v>79</v>
      </c>
      <c r="E1287" s="91">
        <v>24.8</v>
      </c>
      <c r="F1287" s="91">
        <v>40.6</v>
      </c>
      <c r="G1287" s="91">
        <v>127.6</v>
      </c>
      <c r="H1287" s="91">
        <v>117.8</v>
      </c>
      <c r="I1287" s="91">
        <v>34.200000000000003</v>
      </c>
      <c r="J1287" s="91">
        <v>3</v>
      </c>
      <c r="K1287" s="91">
        <v>0.6</v>
      </c>
      <c r="L1287" s="91">
        <v>0.2</v>
      </c>
      <c r="M1287" s="91">
        <v>0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</v>
      </c>
      <c r="X1287" s="194">
        <v>283.39999999999998</v>
      </c>
      <c r="Y1287" s="25">
        <v>0.66245909303412798</v>
      </c>
      <c r="Z1287" s="194">
        <v>188.6</v>
      </c>
      <c r="AA1287" s="25">
        <v>0.44086021505376344</v>
      </c>
      <c r="AB1287" s="194">
        <v>3.8</v>
      </c>
      <c r="AC1287" s="25">
        <v>8.8826554464703118E-3</v>
      </c>
      <c r="AD1287" s="21">
        <v>20.81983169705466</v>
      </c>
      <c r="AE1287" s="21">
        <v>28.42</v>
      </c>
      <c r="AF1287" s="21">
        <v>31.42</v>
      </c>
      <c r="AG1287" s="8"/>
      <c r="AH1287" s="71">
        <v>380.59999999999997</v>
      </c>
      <c r="AI1287" s="154">
        <v>6.4</v>
      </c>
      <c r="AJ1287" s="91">
        <v>13</v>
      </c>
      <c r="AK1287" s="91">
        <v>56</v>
      </c>
      <c r="AL1287" s="91">
        <v>152.6</v>
      </c>
      <c r="AM1287" s="91">
        <v>111.6</v>
      </c>
      <c r="AN1287" s="91">
        <v>35.200000000000003</v>
      </c>
      <c r="AO1287" s="91">
        <v>4.4000000000000004</v>
      </c>
      <c r="AP1287" s="91">
        <v>1</v>
      </c>
      <c r="AQ1287" s="91">
        <v>0.2</v>
      </c>
      <c r="AR1287" s="91">
        <v>0.2</v>
      </c>
      <c r="AS1287" s="91">
        <v>0</v>
      </c>
      <c r="AT1287" s="91">
        <v>0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</v>
      </c>
      <c r="BC1287" s="194">
        <v>305.2</v>
      </c>
      <c r="BD1287" s="25">
        <v>0.80189174986862854</v>
      </c>
      <c r="BE1287" s="194">
        <v>181</v>
      </c>
      <c r="BF1287" s="25">
        <v>0.47556489753021547</v>
      </c>
      <c r="BG1287" s="194">
        <v>5.8</v>
      </c>
      <c r="BH1287" s="25">
        <v>1.5239096163951657E-2</v>
      </c>
      <c r="BI1287" s="21">
        <v>23.721629006831336</v>
      </c>
      <c r="BJ1287" s="21">
        <v>28.983999999999998</v>
      </c>
      <c r="BK1287" s="21">
        <v>32.077999999999996</v>
      </c>
      <c r="BL1287" s="8"/>
      <c r="BM1287" s="71">
        <v>808.4</v>
      </c>
      <c r="BN1287" s="154">
        <v>85.4</v>
      </c>
      <c r="BO1287" s="91">
        <v>37.799999999999997</v>
      </c>
      <c r="BP1287" s="91">
        <v>96.6</v>
      </c>
      <c r="BQ1287" s="91">
        <v>280.2</v>
      </c>
      <c r="BR1287" s="91">
        <v>229.4</v>
      </c>
      <c r="BS1287" s="91">
        <v>69.400000000000006</v>
      </c>
      <c r="BT1287" s="91">
        <v>7.4</v>
      </c>
      <c r="BU1287" s="91">
        <v>1.6</v>
      </c>
      <c r="BV1287" s="91">
        <v>0.4</v>
      </c>
      <c r="BW1287" s="91">
        <v>0.2</v>
      </c>
      <c r="BX1287" s="91">
        <v>0</v>
      </c>
      <c r="BY1287" s="91">
        <v>0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</v>
      </c>
      <c r="CH1287" s="194">
        <v>588.6</v>
      </c>
      <c r="CI1287" s="25">
        <v>0.72810489856506688</v>
      </c>
      <c r="CJ1287" s="194">
        <v>369.6</v>
      </c>
      <c r="CK1287" s="25">
        <v>0.45719940623453742</v>
      </c>
      <c r="CL1287" s="194">
        <v>9.6</v>
      </c>
      <c r="CM1287" s="25">
        <v>1.1875309252845126E-2</v>
      </c>
      <c r="CN1287" s="21">
        <v>22.186016823354702</v>
      </c>
      <c r="CO1287" s="21">
        <v>28.65</v>
      </c>
      <c r="CP1287" s="21">
        <v>31.71</v>
      </c>
      <c r="CQ1287" s="8"/>
    </row>
    <row r="1288" spans="1:95" x14ac:dyDescent="0.35">
      <c r="A1288" s="134"/>
      <c r="B1288" s="184">
        <v>0.375</v>
      </c>
      <c r="C1288" s="71">
        <v>477.8</v>
      </c>
      <c r="D1288" s="154">
        <v>17.2</v>
      </c>
      <c r="E1288" s="91">
        <v>8.4</v>
      </c>
      <c r="F1288" s="91">
        <v>25.4</v>
      </c>
      <c r="G1288" s="91">
        <v>133</v>
      </c>
      <c r="H1288" s="91">
        <v>195</v>
      </c>
      <c r="I1288" s="91">
        <v>81.8</v>
      </c>
      <c r="J1288" s="91">
        <v>13.2</v>
      </c>
      <c r="K1288" s="91">
        <v>2.6</v>
      </c>
      <c r="L1288" s="91">
        <v>1</v>
      </c>
      <c r="M1288" s="91">
        <v>0</v>
      </c>
      <c r="N1288" s="91">
        <v>0.2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426.6</v>
      </c>
      <c r="Y1288" s="25">
        <v>0.89284219338635418</v>
      </c>
      <c r="Z1288" s="194">
        <v>332.6</v>
      </c>
      <c r="AA1288" s="25">
        <v>0.6961071578066137</v>
      </c>
      <c r="AB1288" s="194">
        <v>17</v>
      </c>
      <c r="AC1288" s="25">
        <v>3.5579740477187108E-2</v>
      </c>
      <c r="AD1288" s="21">
        <v>25.898329845123524</v>
      </c>
      <c r="AE1288" s="21">
        <v>31.1</v>
      </c>
      <c r="AF1288" s="21">
        <v>34.08</v>
      </c>
      <c r="AG1288" s="8"/>
      <c r="AH1288" s="71">
        <v>275.8</v>
      </c>
      <c r="AI1288" s="154">
        <v>3</v>
      </c>
      <c r="AJ1288" s="91">
        <v>5</v>
      </c>
      <c r="AK1288" s="91">
        <v>27.8</v>
      </c>
      <c r="AL1288" s="91">
        <v>101.8</v>
      </c>
      <c r="AM1288" s="91">
        <v>94.4</v>
      </c>
      <c r="AN1288" s="91">
        <v>32.6</v>
      </c>
      <c r="AO1288" s="91">
        <v>8</v>
      </c>
      <c r="AP1288" s="91">
        <v>2.4</v>
      </c>
      <c r="AQ1288" s="91">
        <v>0.6</v>
      </c>
      <c r="AR1288" s="91">
        <v>0</v>
      </c>
      <c r="AS1288" s="91">
        <v>0</v>
      </c>
      <c r="AT1288" s="91">
        <v>0.2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240</v>
      </c>
      <c r="BD1288" s="25">
        <v>0.87019579405366199</v>
      </c>
      <c r="BE1288" s="194">
        <v>159</v>
      </c>
      <c r="BF1288" s="25">
        <v>0.57650471356055111</v>
      </c>
      <c r="BG1288" s="194">
        <v>11.2</v>
      </c>
      <c r="BH1288" s="25">
        <v>4.060913705583756E-2</v>
      </c>
      <c r="BI1288" s="21">
        <v>25.265119651921673</v>
      </c>
      <c r="BJ1288" s="21">
        <v>30.21</v>
      </c>
      <c r="BK1288" s="21">
        <v>34.520000000000003</v>
      </c>
      <c r="BL1288" s="8"/>
      <c r="BM1288" s="71">
        <v>753.60000000000014</v>
      </c>
      <c r="BN1288" s="154">
        <v>20.2</v>
      </c>
      <c r="BO1288" s="91">
        <v>13.4</v>
      </c>
      <c r="BP1288" s="91">
        <v>53.2</v>
      </c>
      <c r="BQ1288" s="91">
        <v>234.8</v>
      </c>
      <c r="BR1288" s="91">
        <v>289.39999999999998</v>
      </c>
      <c r="BS1288" s="91">
        <v>114.4</v>
      </c>
      <c r="BT1288" s="91">
        <v>21.2</v>
      </c>
      <c r="BU1288" s="91">
        <v>5</v>
      </c>
      <c r="BV1288" s="91">
        <v>1.6</v>
      </c>
      <c r="BW1288" s="91">
        <v>0</v>
      </c>
      <c r="BX1288" s="91">
        <v>0.2</v>
      </c>
      <c r="BY1288" s="91">
        <v>0.2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666.6</v>
      </c>
      <c r="CI1288" s="25">
        <v>0.88455414012738842</v>
      </c>
      <c r="CJ1288" s="194">
        <v>491.6</v>
      </c>
      <c r="CK1288" s="25">
        <v>0.65233545647558377</v>
      </c>
      <c r="CL1288" s="194">
        <v>28.2</v>
      </c>
      <c r="CM1288" s="25">
        <v>3.7420382165605087E-2</v>
      </c>
      <c r="CN1288" s="21">
        <v>25.66658970276001</v>
      </c>
      <c r="CO1288" s="21">
        <v>30.83</v>
      </c>
      <c r="CP1288" s="21">
        <v>34.157499999999985</v>
      </c>
      <c r="CQ1288" s="8"/>
    </row>
    <row r="1289" spans="1:95" x14ac:dyDescent="0.35">
      <c r="A1289" s="134"/>
      <c r="B1289" s="184">
        <v>0.41666700000000001</v>
      </c>
      <c r="C1289" s="71">
        <v>397.59999999999997</v>
      </c>
      <c r="D1289" s="154">
        <v>0</v>
      </c>
      <c r="E1289" s="91">
        <v>2.8</v>
      </c>
      <c r="F1289" s="91">
        <v>19.2</v>
      </c>
      <c r="G1289" s="91">
        <v>96</v>
      </c>
      <c r="H1289" s="91">
        <v>166.4</v>
      </c>
      <c r="I1289" s="91">
        <v>88.2</v>
      </c>
      <c r="J1289" s="91">
        <v>20</v>
      </c>
      <c r="K1289" s="91">
        <v>3.6</v>
      </c>
      <c r="L1289" s="91">
        <v>1.2</v>
      </c>
      <c r="M1289" s="91">
        <v>0.2</v>
      </c>
      <c r="N1289" s="91">
        <v>0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375.6</v>
      </c>
      <c r="Y1289" s="25">
        <v>0.94466800804828988</v>
      </c>
      <c r="Z1289" s="194">
        <v>309.39999999999998</v>
      </c>
      <c r="AA1289" s="25">
        <v>0.778169014084507</v>
      </c>
      <c r="AB1289" s="194">
        <v>25</v>
      </c>
      <c r="AC1289" s="25">
        <v>6.2877263581488943E-2</v>
      </c>
      <c r="AD1289" s="21">
        <v>27.567776659959776</v>
      </c>
      <c r="AE1289" s="21">
        <v>32.329499999999996</v>
      </c>
      <c r="AF1289" s="21">
        <v>35.735500000000002</v>
      </c>
      <c r="AG1289" s="8"/>
      <c r="AH1289" s="71">
        <v>267.39999999999998</v>
      </c>
      <c r="AI1289" s="154">
        <v>1.2</v>
      </c>
      <c r="AJ1289" s="91">
        <v>4.5999999999999996</v>
      </c>
      <c r="AK1289" s="91">
        <v>30.8</v>
      </c>
      <c r="AL1289" s="91">
        <v>91.4</v>
      </c>
      <c r="AM1289" s="91">
        <v>85.2</v>
      </c>
      <c r="AN1289" s="91">
        <v>41</v>
      </c>
      <c r="AO1289" s="91">
        <v>8.6</v>
      </c>
      <c r="AP1289" s="91">
        <v>3.4</v>
      </c>
      <c r="AQ1289" s="91">
        <v>0.6</v>
      </c>
      <c r="AR1289" s="91">
        <v>0.2</v>
      </c>
      <c r="AS1289" s="91">
        <v>0</v>
      </c>
      <c r="AT1289" s="91">
        <v>0.4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230.8</v>
      </c>
      <c r="BD1289" s="25">
        <v>0.8631264023934182</v>
      </c>
      <c r="BE1289" s="194">
        <v>160.80000000000001</v>
      </c>
      <c r="BF1289" s="25">
        <v>0.60134629768137626</v>
      </c>
      <c r="BG1289" s="194">
        <v>13.2</v>
      </c>
      <c r="BH1289" s="25">
        <v>4.93642483171279E-2</v>
      </c>
      <c r="BI1289" s="21">
        <v>25.683777112939399</v>
      </c>
      <c r="BJ1289" s="21">
        <v>31.062999999999999</v>
      </c>
      <c r="BK1289" s="21">
        <v>34.973999999999997</v>
      </c>
      <c r="BL1289" s="8"/>
      <c r="BM1289" s="71">
        <v>664.99999999999989</v>
      </c>
      <c r="BN1289" s="154">
        <v>1.2</v>
      </c>
      <c r="BO1289" s="91">
        <v>7.4</v>
      </c>
      <c r="BP1289" s="91">
        <v>50</v>
      </c>
      <c r="BQ1289" s="91">
        <v>187.4</v>
      </c>
      <c r="BR1289" s="91">
        <v>251.6</v>
      </c>
      <c r="BS1289" s="91">
        <v>129.19999999999999</v>
      </c>
      <c r="BT1289" s="91">
        <v>28.6</v>
      </c>
      <c r="BU1289" s="91">
        <v>7</v>
      </c>
      <c r="BV1289" s="91">
        <v>1.8</v>
      </c>
      <c r="BW1289" s="91">
        <v>0.4</v>
      </c>
      <c r="BX1289" s="91">
        <v>0</v>
      </c>
      <c r="BY1289" s="91">
        <v>0.4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606.4</v>
      </c>
      <c r="CI1289" s="25">
        <v>0.9118796992481204</v>
      </c>
      <c r="CJ1289" s="194">
        <v>470.2</v>
      </c>
      <c r="CK1289" s="25">
        <v>0.7070676691729324</v>
      </c>
      <c r="CL1289" s="194">
        <v>38.200000000000003</v>
      </c>
      <c r="CM1289" s="25">
        <v>5.7443609022556408E-2</v>
      </c>
      <c r="CN1289" s="21">
        <v>26.810210526315757</v>
      </c>
      <c r="CO1289" s="21">
        <v>31.9</v>
      </c>
      <c r="CP1289" s="21">
        <v>35.387999999999991</v>
      </c>
      <c r="CQ1289" s="8"/>
    </row>
    <row r="1290" spans="1:95" x14ac:dyDescent="0.35">
      <c r="A1290" s="134"/>
      <c r="B1290" s="184">
        <v>0.45833299999999999</v>
      </c>
      <c r="C1290" s="71">
        <v>379.40000000000003</v>
      </c>
      <c r="D1290" s="154">
        <v>0.2</v>
      </c>
      <c r="E1290" s="91">
        <v>0.8</v>
      </c>
      <c r="F1290" s="91">
        <v>20.8</v>
      </c>
      <c r="G1290" s="91">
        <v>89</v>
      </c>
      <c r="H1290" s="91">
        <v>138.4</v>
      </c>
      <c r="I1290" s="91">
        <v>98.4</v>
      </c>
      <c r="J1290" s="91">
        <v>25.8</v>
      </c>
      <c r="K1290" s="91">
        <v>3.4</v>
      </c>
      <c r="L1290" s="91">
        <v>1.6</v>
      </c>
      <c r="M1290" s="91">
        <v>0.6</v>
      </c>
      <c r="N1290" s="91">
        <v>0</v>
      </c>
      <c r="O1290" s="91">
        <v>0</v>
      </c>
      <c r="P1290" s="91">
        <v>0</v>
      </c>
      <c r="Q1290" s="91">
        <v>0</v>
      </c>
      <c r="R1290" s="91">
        <v>0</v>
      </c>
      <c r="S1290" s="91">
        <v>0</v>
      </c>
      <c r="T1290" s="91">
        <v>0.2</v>
      </c>
      <c r="U1290" s="91">
        <v>0</v>
      </c>
      <c r="V1290" s="91">
        <v>0</v>
      </c>
      <c r="W1290" s="194">
        <v>0.2</v>
      </c>
      <c r="X1290" s="194">
        <v>357.4</v>
      </c>
      <c r="Y1290" s="25">
        <v>0.94201370585134403</v>
      </c>
      <c r="Z1290" s="194">
        <v>291.8</v>
      </c>
      <c r="AA1290" s="25">
        <v>0.76910911966262518</v>
      </c>
      <c r="AB1290" s="194">
        <v>31.8</v>
      </c>
      <c r="AC1290" s="25">
        <v>8.3816552451238799E-2</v>
      </c>
      <c r="AD1290" s="21">
        <v>28.056109646810693</v>
      </c>
      <c r="AE1290" s="21">
        <v>33.229999999999997</v>
      </c>
      <c r="AF1290" s="21">
        <v>36.455999999999996</v>
      </c>
      <c r="AG1290" s="8"/>
      <c r="AH1290" s="71">
        <v>265.39999999999998</v>
      </c>
      <c r="AI1290" s="154">
        <v>1</v>
      </c>
      <c r="AJ1290" s="91">
        <v>1.8</v>
      </c>
      <c r="AK1290" s="91">
        <v>27.8</v>
      </c>
      <c r="AL1290" s="91">
        <v>83.2</v>
      </c>
      <c r="AM1290" s="91">
        <v>88.8</v>
      </c>
      <c r="AN1290" s="91">
        <v>44</v>
      </c>
      <c r="AO1290" s="91">
        <v>13.8</v>
      </c>
      <c r="AP1290" s="91">
        <v>2.8</v>
      </c>
      <c r="AQ1290" s="91">
        <v>1</v>
      </c>
      <c r="AR1290" s="91">
        <v>0.2</v>
      </c>
      <c r="AS1290" s="91">
        <v>0.2</v>
      </c>
      <c r="AT1290" s="91">
        <v>0</v>
      </c>
      <c r="AU1290" s="91">
        <v>0.2</v>
      </c>
      <c r="AV1290" s="91">
        <v>0.2</v>
      </c>
      <c r="AW1290" s="91">
        <v>0</v>
      </c>
      <c r="AX1290" s="91">
        <v>0</v>
      </c>
      <c r="AY1290" s="91">
        <v>0.2</v>
      </c>
      <c r="AZ1290" s="91">
        <v>0</v>
      </c>
      <c r="BA1290" s="91">
        <v>0</v>
      </c>
      <c r="BB1290" s="194">
        <v>0.2</v>
      </c>
      <c r="BC1290" s="194">
        <v>234.6</v>
      </c>
      <c r="BD1290" s="25">
        <v>0.88394875659382066</v>
      </c>
      <c r="BE1290" s="194">
        <v>166.8</v>
      </c>
      <c r="BF1290" s="25">
        <v>0.6284853051996987</v>
      </c>
      <c r="BG1290" s="194">
        <v>18.8</v>
      </c>
      <c r="BH1290" s="25">
        <v>7.0836473247927662E-2</v>
      </c>
      <c r="BI1290" s="21">
        <v>26.536103993971363</v>
      </c>
      <c r="BJ1290" s="21">
        <v>32.043999999999997</v>
      </c>
      <c r="BK1290" s="21">
        <v>36.159999999999997</v>
      </c>
      <c r="BL1290" s="8"/>
      <c r="BM1290" s="71">
        <v>644.80000000000007</v>
      </c>
      <c r="BN1290" s="154">
        <v>1.2</v>
      </c>
      <c r="BO1290" s="91">
        <v>2.6</v>
      </c>
      <c r="BP1290" s="91">
        <v>48.6</v>
      </c>
      <c r="BQ1290" s="91">
        <v>172.2</v>
      </c>
      <c r="BR1290" s="91">
        <v>227.2</v>
      </c>
      <c r="BS1290" s="91">
        <v>142.4</v>
      </c>
      <c r="BT1290" s="91">
        <v>39.6</v>
      </c>
      <c r="BU1290" s="91">
        <v>6.2</v>
      </c>
      <c r="BV1290" s="91">
        <v>2.6</v>
      </c>
      <c r="BW1290" s="91">
        <v>0.8</v>
      </c>
      <c r="BX1290" s="91">
        <v>0.2</v>
      </c>
      <c r="BY1290" s="91">
        <v>0</v>
      </c>
      <c r="BZ1290" s="91">
        <v>0.2</v>
      </c>
      <c r="CA1290" s="91">
        <v>0.2</v>
      </c>
      <c r="CB1290" s="91">
        <v>0</v>
      </c>
      <c r="CC1290" s="91">
        <v>0</v>
      </c>
      <c r="CD1290" s="91">
        <v>0.4</v>
      </c>
      <c r="CE1290" s="91">
        <v>0</v>
      </c>
      <c r="CF1290" s="91">
        <v>0</v>
      </c>
      <c r="CG1290" s="194">
        <v>0.4</v>
      </c>
      <c r="CH1290" s="194">
        <v>592</v>
      </c>
      <c r="CI1290" s="25">
        <v>0.91811414392059543</v>
      </c>
      <c r="CJ1290" s="194">
        <v>458.6</v>
      </c>
      <c r="CK1290" s="25">
        <v>0.71122828784119108</v>
      </c>
      <c r="CL1290" s="194">
        <v>50.6</v>
      </c>
      <c r="CM1290" s="25">
        <v>7.8473945409429272E-2</v>
      </c>
      <c r="CN1290" s="21">
        <v>27.430474565756871</v>
      </c>
      <c r="CO1290" s="21">
        <v>32.770000000000003</v>
      </c>
      <c r="CP1290" s="21">
        <v>36.277500000000003</v>
      </c>
      <c r="CQ1290" s="8"/>
    </row>
    <row r="1291" spans="1:95" x14ac:dyDescent="0.35">
      <c r="A1291" s="134"/>
      <c r="B1291" s="184">
        <v>0.5</v>
      </c>
      <c r="C1291" s="71">
        <v>409.59999999999997</v>
      </c>
      <c r="D1291" s="154">
        <v>0.2</v>
      </c>
      <c r="E1291" s="91">
        <v>1</v>
      </c>
      <c r="F1291" s="91">
        <v>27</v>
      </c>
      <c r="G1291" s="91">
        <v>127.6</v>
      </c>
      <c r="H1291" s="91">
        <v>151.4</v>
      </c>
      <c r="I1291" s="91">
        <v>78.2</v>
      </c>
      <c r="J1291" s="91">
        <v>22.2</v>
      </c>
      <c r="K1291" s="91">
        <v>1.2</v>
      </c>
      <c r="L1291" s="91">
        <v>0.6</v>
      </c>
      <c r="M1291" s="91">
        <v>0.2</v>
      </c>
      <c r="N1291" s="91">
        <v>0</v>
      </c>
      <c r="O1291" s="91">
        <v>0</v>
      </c>
      <c r="P1291" s="91">
        <v>0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381.4</v>
      </c>
      <c r="Y1291" s="25">
        <v>0.93115234375</v>
      </c>
      <c r="Z1291" s="194">
        <v>286</v>
      </c>
      <c r="AA1291" s="25">
        <v>0.69824218750000011</v>
      </c>
      <c r="AB1291" s="194">
        <v>24.2</v>
      </c>
      <c r="AC1291" s="25">
        <v>5.908203125E-2</v>
      </c>
      <c r="AD1291" s="21">
        <v>26.790546875000022</v>
      </c>
      <c r="AE1291" s="21">
        <v>31.802999999999997</v>
      </c>
      <c r="AF1291" s="21">
        <v>35.540499999999994</v>
      </c>
      <c r="AG1291" s="8"/>
      <c r="AH1291" s="71">
        <v>328</v>
      </c>
      <c r="AI1291" s="154">
        <v>1.4</v>
      </c>
      <c r="AJ1291" s="91">
        <v>5.8</v>
      </c>
      <c r="AK1291" s="91">
        <v>44</v>
      </c>
      <c r="AL1291" s="91">
        <v>119.4</v>
      </c>
      <c r="AM1291" s="91">
        <v>107</v>
      </c>
      <c r="AN1291" s="91">
        <v>39.200000000000003</v>
      </c>
      <c r="AO1291" s="91">
        <v>7.4</v>
      </c>
      <c r="AP1291" s="91">
        <v>2.6</v>
      </c>
      <c r="AQ1291" s="91">
        <v>0.8</v>
      </c>
      <c r="AR1291" s="91">
        <v>0</v>
      </c>
      <c r="AS1291" s="91">
        <v>0.2</v>
      </c>
      <c r="AT1291" s="91">
        <v>0.2</v>
      </c>
      <c r="AU1291" s="91">
        <v>0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276.8</v>
      </c>
      <c r="BD1291" s="25">
        <v>0.84390243902439033</v>
      </c>
      <c r="BE1291" s="194">
        <v>179.6</v>
      </c>
      <c r="BF1291" s="25">
        <v>0.54756097560975603</v>
      </c>
      <c r="BG1291" s="194">
        <v>11.2</v>
      </c>
      <c r="BH1291" s="25">
        <v>3.414634146341463E-2</v>
      </c>
      <c r="BI1291" s="21">
        <v>24.948939024390214</v>
      </c>
      <c r="BJ1291" s="21">
        <v>30.058499999999999</v>
      </c>
      <c r="BK1291" s="21">
        <v>33.729499999999994</v>
      </c>
      <c r="BL1291" s="8"/>
      <c r="BM1291" s="71">
        <v>737.6</v>
      </c>
      <c r="BN1291" s="154">
        <v>1.6</v>
      </c>
      <c r="BO1291" s="91">
        <v>6.8</v>
      </c>
      <c r="BP1291" s="91">
        <v>71</v>
      </c>
      <c r="BQ1291" s="91">
        <v>247</v>
      </c>
      <c r="BR1291" s="91">
        <v>258.39999999999998</v>
      </c>
      <c r="BS1291" s="91">
        <v>117.4</v>
      </c>
      <c r="BT1291" s="91">
        <v>29.6</v>
      </c>
      <c r="BU1291" s="91">
        <v>3.8</v>
      </c>
      <c r="BV1291" s="91">
        <v>1.4</v>
      </c>
      <c r="BW1291" s="91">
        <v>0.2</v>
      </c>
      <c r="BX1291" s="91">
        <v>0.2</v>
      </c>
      <c r="BY1291" s="91">
        <v>0.2</v>
      </c>
      <c r="BZ1291" s="91">
        <v>0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658.2</v>
      </c>
      <c r="CI1291" s="25">
        <v>0.89235357917570501</v>
      </c>
      <c r="CJ1291" s="194">
        <v>465.6</v>
      </c>
      <c r="CK1291" s="25">
        <v>0.63123644251626898</v>
      </c>
      <c r="CL1291" s="194">
        <v>35.4</v>
      </c>
      <c r="CM1291" s="25">
        <v>4.7993492407809105E-2</v>
      </c>
      <c r="CN1291" s="21">
        <v>25.971610629067271</v>
      </c>
      <c r="CO1291" s="21">
        <v>31.19</v>
      </c>
      <c r="CP1291" s="21">
        <v>34.730999999999995</v>
      </c>
      <c r="CQ1291" s="8"/>
    </row>
    <row r="1292" spans="1:95" x14ac:dyDescent="0.35">
      <c r="A1292" s="134"/>
      <c r="B1292" s="184">
        <v>0.54166700000000001</v>
      </c>
      <c r="C1292" s="71">
        <v>394.99999999999994</v>
      </c>
      <c r="D1292" s="154">
        <v>0.2</v>
      </c>
      <c r="E1292" s="91">
        <v>0.6</v>
      </c>
      <c r="F1292" s="91">
        <v>20.399999999999999</v>
      </c>
      <c r="G1292" s="91">
        <v>91.8</v>
      </c>
      <c r="H1292" s="91">
        <v>163.4</v>
      </c>
      <c r="I1292" s="91">
        <v>97.4</v>
      </c>
      <c r="J1292" s="91">
        <v>17.8</v>
      </c>
      <c r="K1292" s="91">
        <v>3.2</v>
      </c>
      <c r="L1292" s="91">
        <v>0</v>
      </c>
      <c r="M1292" s="91">
        <v>0</v>
      </c>
      <c r="N1292" s="91">
        <v>0</v>
      </c>
      <c r="O1292" s="91">
        <v>0.2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373.8</v>
      </c>
      <c r="Y1292" s="25">
        <v>0.94632911392405084</v>
      </c>
      <c r="Z1292" s="194">
        <v>305</v>
      </c>
      <c r="AA1292" s="25">
        <v>0.77215189873417733</v>
      </c>
      <c r="AB1292" s="194">
        <v>21.2</v>
      </c>
      <c r="AC1292" s="25">
        <v>5.3670886075949373E-2</v>
      </c>
      <c r="AD1292" s="21">
        <v>27.582197468354444</v>
      </c>
      <c r="AE1292" s="21">
        <v>32.270000000000003</v>
      </c>
      <c r="AF1292" s="21">
        <v>35.241999999999983</v>
      </c>
      <c r="AG1292" s="8"/>
      <c r="AH1292" s="71">
        <v>338.2</v>
      </c>
      <c r="AI1292" s="154">
        <v>3</v>
      </c>
      <c r="AJ1292" s="91">
        <v>5.4</v>
      </c>
      <c r="AK1292" s="91">
        <v>29.8</v>
      </c>
      <c r="AL1292" s="91">
        <v>118.6</v>
      </c>
      <c r="AM1292" s="91">
        <v>112</v>
      </c>
      <c r="AN1292" s="91">
        <v>49.4</v>
      </c>
      <c r="AO1292" s="91">
        <v>14.4</v>
      </c>
      <c r="AP1292" s="91">
        <v>3</v>
      </c>
      <c r="AQ1292" s="91">
        <v>1.8</v>
      </c>
      <c r="AR1292" s="91">
        <v>0.6</v>
      </c>
      <c r="AS1292" s="91">
        <v>0.2</v>
      </c>
      <c r="AT1292" s="91">
        <v>0</v>
      </c>
      <c r="AU1292" s="91">
        <v>0</v>
      </c>
      <c r="AV1292" s="91">
        <v>0</v>
      </c>
      <c r="AW1292" s="91">
        <v>0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300</v>
      </c>
      <c r="BD1292" s="25">
        <v>0.8870490833826139</v>
      </c>
      <c r="BE1292" s="194">
        <v>207.8</v>
      </c>
      <c r="BF1292" s="25">
        <v>0.61442933175635728</v>
      </c>
      <c r="BG1292" s="194">
        <v>20</v>
      </c>
      <c r="BH1292" s="25">
        <v>5.9136605558840927E-2</v>
      </c>
      <c r="BI1292" s="21">
        <v>25.93867534003552</v>
      </c>
      <c r="BJ1292" s="21">
        <v>31.284000000000002</v>
      </c>
      <c r="BK1292" s="21">
        <v>35.637999999999998</v>
      </c>
      <c r="BL1292" s="8"/>
      <c r="BM1292" s="71">
        <v>733.20000000000016</v>
      </c>
      <c r="BN1292" s="154">
        <v>3.2</v>
      </c>
      <c r="BO1292" s="91">
        <v>6</v>
      </c>
      <c r="BP1292" s="91">
        <v>50.2</v>
      </c>
      <c r="BQ1292" s="91">
        <v>210.4</v>
      </c>
      <c r="BR1292" s="91">
        <v>275.39999999999998</v>
      </c>
      <c r="BS1292" s="91">
        <v>146.80000000000001</v>
      </c>
      <c r="BT1292" s="91">
        <v>32.200000000000003</v>
      </c>
      <c r="BU1292" s="91">
        <v>6.2</v>
      </c>
      <c r="BV1292" s="91">
        <v>1.8</v>
      </c>
      <c r="BW1292" s="91">
        <v>0.6</v>
      </c>
      <c r="BX1292" s="91">
        <v>0.2</v>
      </c>
      <c r="BY1292" s="91">
        <v>0.2</v>
      </c>
      <c r="BZ1292" s="91">
        <v>0</v>
      </c>
      <c r="CA1292" s="91">
        <v>0</v>
      </c>
      <c r="CB1292" s="91">
        <v>0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673.8</v>
      </c>
      <c r="CI1292" s="25">
        <v>0.91898527004909958</v>
      </c>
      <c r="CJ1292" s="194">
        <v>512.79999999999995</v>
      </c>
      <c r="CK1292" s="25">
        <v>0.69939989088925236</v>
      </c>
      <c r="CL1292" s="194">
        <v>41.2</v>
      </c>
      <c r="CM1292" s="25">
        <v>5.6192034915439164E-2</v>
      </c>
      <c r="CN1292" s="21">
        <v>26.824097108565169</v>
      </c>
      <c r="CO1292" s="21">
        <v>31.8</v>
      </c>
      <c r="CP1292" s="21">
        <v>35.456499999999998</v>
      </c>
      <c r="CQ1292" s="8"/>
    </row>
    <row r="1293" spans="1:95" x14ac:dyDescent="0.35">
      <c r="A1293" s="134"/>
      <c r="B1293" s="184">
        <v>0.58333299999999999</v>
      </c>
      <c r="C1293" s="71">
        <v>424.4</v>
      </c>
      <c r="D1293" s="154">
        <v>0.4</v>
      </c>
      <c r="E1293" s="91">
        <v>2.4</v>
      </c>
      <c r="F1293" s="91">
        <v>18.600000000000001</v>
      </c>
      <c r="G1293" s="91">
        <v>111</v>
      </c>
      <c r="H1293" s="91">
        <v>173</v>
      </c>
      <c r="I1293" s="91">
        <v>94</v>
      </c>
      <c r="J1293" s="91">
        <v>19.600000000000001</v>
      </c>
      <c r="K1293" s="91">
        <v>3.6</v>
      </c>
      <c r="L1293" s="91">
        <v>0.8</v>
      </c>
      <c r="M1293" s="91">
        <v>0.2</v>
      </c>
      <c r="N1293" s="91">
        <v>0.4</v>
      </c>
      <c r="O1293" s="91">
        <v>0</v>
      </c>
      <c r="P1293" s="91">
        <v>0</v>
      </c>
      <c r="Q1293" s="91">
        <v>0.2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0.2</v>
      </c>
      <c r="X1293" s="194">
        <v>403</v>
      </c>
      <c r="Y1293" s="25">
        <v>0.94957587181903869</v>
      </c>
      <c r="Z1293" s="194">
        <v>322.39999999999998</v>
      </c>
      <c r="AA1293" s="25">
        <v>0.7596606974552309</v>
      </c>
      <c r="AB1293" s="194">
        <v>25</v>
      </c>
      <c r="AC1293" s="25">
        <v>5.8906691800188503E-2</v>
      </c>
      <c r="AD1293" s="21">
        <v>27.447327992459972</v>
      </c>
      <c r="AE1293" s="21">
        <v>32.205500000000001</v>
      </c>
      <c r="AF1293" s="21">
        <v>35.368499999999997</v>
      </c>
      <c r="AG1293" s="8"/>
      <c r="AH1293" s="71">
        <v>468.2</v>
      </c>
      <c r="AI1293" s="154">
        <v>1.8</v>
      </c>
      <c r="AJ1293" s="91">
        <v>5.2</v>
      </c>
      <c r="AK1293" s="91">
        <v>67.2</v>
      </c>
      <c r="AL1293" s="91">
        <v>189.4</v>
      </c>
      <c r="AM1293" s="91">
        <v>142.4</v>
      </c>
      <c r="AN1293" s="91">
        <v>50.6</v>
      </c>
      <c r="AO1293" s="91">
        <v>10</v>
      </c>
      <c r="AP1293" s="91">
        <v>1.4</v>
      </c>
      <c r="AQ1293" s="91">
        <v>0</v>
      </c>
      <c r="AR1293" s="91">
        <v>0.2</v>
      </c>
      <c r="AS1293" s="91">
        <v>0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</v>
      </c>
      <c r="BC1293" s="194">
        <v>393.8</v>
      </c>
      <c r="BD1293" s="25">
        <v>0.84109354976505768</v>
      </c>
      <c r="BE1293" s="194">
        <v>238.8</v>
      </c>
      <c r="BF1293" s="25">
        <v>0.51003844510892782</v>
      </c>
      <c r="BG1293" s="194">
        <v>11.4</v>
      </c>
      <c r="BH1293" s="25">
        <v>2.4348568987612132E-2</v>
      </c>
      <c r="BI1293" s="21">
        <v>24.52176420333188</v>
      </c>
      <c r="BJ1293" s="21">
        <v>29.606999999999999</v>
      </c>
      <c r="BK1293" s="21">
        <v>33.548999999999999</v>
      </c>
      <c r="BL1293" s="8"/>
      <c r="BM1293" s="71">
        <v>892.6</v>
      </c>
      <c r="BN1293" s="154">
        <v>2.2000000000000002</v>
      </c>
      <c r="BO1293" s="91">
        <v>7.6</v>
      </c>
      <c r="BP1293" s="91">
        <v>85.8</v>
      </c>
      <c r="BQ1293" s="91">
        <v>300.39999999999998</v>
      </c>
      <c r="BR1293" s="91">
        <v>315.39999999999998</v>
      </c>
      <c r="BS1293" s="91">
        <v>144.6</v>
      </c>
      <c r="BT1293" s="91">
        <v>29.6</v>
      </c>
      <c r="BU1293" s="91">
        <v>5</v>
      </c>
      <c r="BV1293" s="91">
        <v>0.8</v>
      </c>
      <c r="BW1293" s="91">
        <v>0.4</v>
      </c>
      <c r="BX1293" s="91">
        <v>0.4</v>
      </c>
      <c r="BY1293" s="91">
        <v>0</v>
      </c>
      <c r="BZ1293" s="91">
        <v>0</v>
      </c>
      <c r="CA1293" s="91">
        <v>0.2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0.2</v>
      </c>
      <c r="CH1293" s="194">
        <v>796.8</v>
      </c>
      <c r="CI1293" s="25">
        <v>0.8926730898498767</v>
      </c>
      <c r="CJ1293" s="194">
        <v>561.20000000000005</v>
      </c>
      <c r="CK1293" s="25">
        <v>0.62872507282097245</v>
      </c>
      <c r="CL1293" s="194">
        <v>36.4</v>
      </c>
      <c r="CM1293" s="25">
        <v>4.0779744566435128E-2</v>
      </c>
      <c r="CN1293" s="21">
        <v>25.912767196952728</v>
      </c>
      <c r="CO1293" s="21">
        <v>31.09</v>
      </c>
      <c r="CP1293" s="21">
        <v>34.520000000000003</v>
      </c>
      <c r="CQ1293" s="8"/>
    </row>
    <row r="1294" spans="1:95" x14ac:dyDescent="0.35">
      <c r="A1294" s="134"/>
      <c r="B1294" s="184">
        <v>0.625</v>
      </c>
      <c r="C1294" s="71">
        <v>502.6</v>
      </c>
      <c r="D1294" s="154">
        <v>0.6</v>
      </c>
      <c r="E1294" s="91">
        <v>1.2</v>
      </c>
      <c r="F1294" s="91">
        <v>25.2</v>
      </c>
      <c r="G1294" s="91">
        <v>176.8</v>
      </c>
      <c r="H1294" s="91">
        <v>201.8</v>
      </c>
      <c r="I1294" s="91">
        <v>81.8</v>
      </c>
      <c r="J1294" s="91">
        <v>12.4</v>
      </c>
      <c r="K1294" s="91">
        <v>1.8</v>
      </c>
      <c r="L1294" s="91">
        <v>0.8</v>
      </c>
      <c r="M1294" s="91">
        <v>0</v>
      </c>
      <c r="N1294" s="91">
        <v>0</v>
      </c>
      <c r="O1294" s="91">
        <v>0.2</v>
      </c>
      <c r="P1294" s="91">
        <v>0</v>
      </c>
      <c r="Q1294" s="91">
        <v>0</v>
      </c>
      <c r="R1294" s="91">
        <v>0</v>
      </c>
      <c r="S1294" s="91">
        <v>0</v>
      </c>
      <c r="T1294" s="91">
        <v>0</v>
      </c>
      <c r="U1294" s="91">
        <v>0</v>
      </c>
      <c r="V1294" s="91">
        <v>0</v>
      </c>
      <c r="W1294" s="194">
        <v>0</v>
      </c>
      <c r="X1294" s="194">
        <v>475.6</v>
      </c>
      <c r="Y1294" s="25">
        <v>0.94627934739355357</v>
      </c>
      <c r="Z1294" s="194">
        <v>343.6</v>
      </c>
      <c r="AA1294" s="25">
        <v>0.68364504576203744</v>
      </c>
      <c r="AB1294" s="194">
        <v>15.2</v>
      </c>
      <c r="AC1294" s="25">
        <v>3.0242737763629127E-2</v>
      </c>
      <c r="AD1294" s="21">
        <v>26.353024273776338</v>
      </c>
      <c r="AE1294" s="21">
        <v>30.7</v>
      </c>
      <c r="AF1294" s="21">
        <v>33.625999999999991</v>
      </c>
      <c r="AG1294" s="8"/>
      <c r="AH1294" s="71">
        <v>552.99999999999989</v>
      </c>
      <c r="AI1294" s="154">
        <v>5</v>
      </c>
      <c r="AJ1294" s="91">
        <v>18.8</v>
      </c>
      <c r="AK1294" s="91">
        <v>76.2</v>
      </c>
      <c r="AL1294" s="91">
        <v>219.4</v>
      </c>
      <c r="AM1294" s="91">
        <v>168.4</v>
      </c>
      <c r="AN1294" s="91">
        <v>55</v>
      </c>
      <c r="AO1294" s="91">
        <v>7.8</v>
      </c>
      <c r="AP1294" s="91">
        <v>1.8</v>
      </c>
      <c r="AQ1294" s="91">
        <v>0.4</v>
      </c>
      <c r="AR1294" s="91">
        <v>0</v>
      </c>
      <c r="AS1294" s="91">
        <v>0.2</v>
      </c>
      <c r="AT1294" s="91">
        <v>0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453</v>
      </c>
      <c r="BD1294" s="25">
        <v>0.81916817359855354</v>
      </c>
      <c r="BE1294" s="194">
        <v>276</v>
      </c>
      <c r="BF1294" s="25">
        <v>0.49909584086799286</v>
      </c>
      <c r="BG1294" s="194">
        <v>10.199999999999999</v>
      </c>
      <c r="BH1294" s="25">
        <v>1.8444846292947563E-2</v>
      </c>
      <c r="BI1294" s="21">
        <v>24.137211573236922</v>
      </c>
      <c r="BJ1294" s="21">
        <v>29.16</v>
      </c>
      <c r="BK1294" s="21">
        <v>32.433999999999997</v>
      </c>
      <c r="BL1294" s="8"/>
      <c r="BM1294" s="71">
        <v>1055.6000000000001</v>
      </c>
      <c r="BN1294" s="154">
        <v>5.6</v>
      </c>
      <c r="BO1294" s="91">
        <v>20</v>
      </c>
      <c r="BP1294" s="91">
        <v>101.4</v>
      </c>
      <c r="BQ1294" s="91">
        <v>396.2</v>
      </c>
      <c r="BR1294" s="91">
        <v>370.2</v>
      </c>
      <c r="BS1294" s="91">
        <v>136.80000000000001</v>
      </c>
      <c r="BT1294" s="91">
        <v>20.2</v>
      </c>
      <c r="BU1294" s="91">
        <v>3.6</v>
      </c>
      <c r="BV1294" s="91">
        <v>1.2</v>
      </c>
      <c r="BW1294" s="91">
        <v>0</v>
      </c>
      <c r="BX1294" s="91">
        <v>0.2</v>
      </c>
      <c r="BY1294" s="91">
        <v>0.2</v>
      </c>
      <c r="BZ1294" s="91">
        <v>0</v>
      </c>
      <c r="CA1294" s="91">
        <v>0</v>
      </c>
      <c r="CB1294" s="91">
        <v>0</v>
      </c>
      <c r="CC1294" s="91">
        <v>0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928.6</v>
      </c>
      <c r="CI1294" s="25">
        <v>0.87968927624100024</v>
      </c>
      <c r="CJ1294" s="194">
        <v>619.6</v>
      </c>
      <c r="CK1294" s="25">
        <v>0.58696475937855241</v>
      </c>
      <c r="CL1294" s="194">
        <v>25.4</v>
      </c>
      <c r="CM1294" s="25">
        <v>2.4062144751799918E-2</v>
      </c>
      <c r="CN1294" s="21">
        <v>25.192220538082577</v>
      </c>
      <c r="CO1294" s="21">
        <v>30.081499999999995</v>
      </c>
      <c r="CP1294" s="21">
        <v>33.040500000000002</v>
      </c>
      <c r="CQ1294" s="8"/>
    </row>
    <row r="1295" spans="1:95" x14ac:dyDescent="0.35">
      <c r="A1295" s="134"/>
      <c r="B1295" s="184">
        <v>0.66666700000000001</v>
      </c>
      <c r="C1295" s="71">
        <v>454.4</v>
      </c>
      <c r="D1295" s="154">
        <v>2</v>
      </c>
      <c r="E1295" s="91">
        <v>4.2</v>
      </c>
      <c r="F1295" s="91">
        <v>26.4</v>
      </c>
      <c r="G1295" s="91">
        <v>131.6</v>
      </c>
      <c r="H1295" s="91">
        <v>180.6</v>
      </c>
      <c r="I1295" s="91">
        <v>91.6</v>
      </c>
      <c r="J1295" s="91">
        <v>15.4</v>
      </c>
      <c r="K1295" s="91">
        <v>1.6</v>
      </c>
      <c r="L1295" s="91">
        <v>0.8</v>
      </c>
      <c r="M1295" s="91">
        <v>0.2</v>
      </c>
      <c r="N1295" s="91">
        <v>0</v>
      </c>
      <c r="O1295" s="91">
        <v>0</v>
      </c>
      <c r="P1295" s="91">
        <v>0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421.6</v>
      </c>
      <c r="Y1295" s="25">
        <v>0.92781690140845086</v>
      </c>
      <c r="Z1295" s="194">
        <v>325</v>
      </c>
      <c r="AA1295" s="25">
        <v>0.71522887323943662</v>
      </c>
      <c r="AB1295" s="194">
        <v>18</v>
      </c>
      <c r="AC1295" s="25">
        <v>3.9612676056338031E-2</v>
      </c>
      <c r="AD1295" s="21">
        <v>26.695479753521131</v>
      </c>
      <c r="AE1295" s="21">
        <v>31.4405</v>
      </c>
      <c r="AF1295" s="21">
        <v>34.343499999999999</v>
      </c>
      <c r="AG1295" s="8"/>
      <c r="AH1295" s="71">
        <v>604.80000000000007</v>
      </c>
      <c r="AI1295" s="154">
        <v>4</v>
      </c>
      <c r="AJ1295" s="91">
        <v>15.6</v>
      </c>
      <c r="AK1295" s="91">
        <v>91.4</v>
      </c>
      <c r="AL1295" s="91">
        <v>235.8</v>
      </c>
      <c r="AM1295" s="91">
        <v>182</v>
      </c>
      <c r="AN1295" s="91">
        <v>64</v>
      </c>
      <c r="AO1295" s="91">
        <v>9.1999999999999993</v>
      </c>
      <c r="AP1295" s="91">
        <v>2.2000000000000002</v>
      </c>
      <c r="AQ1295" s="91">
        <v>0.4</v>
      </c>
      <c r="AR1295" s="91">
        <v>0.2</v>
      </c>
      <c r="AS1295" s="91">
        <v>0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493.8</v>
      </c>
      <c r="BD1295" s="25">
        <v>0.81646825396825384</v>
      </c>
      <c r="BE1295" s="194">
        <v>300.8</v>
      </c>
      <c r="BF1295" s="25">
        <v>0.49735449735449733</v>
      </c>
      <c r="BG1295" s="194">
        <v>12</v>
      </c>
      <c r="BH1295" s="25">
        <v>1.984126984126984E-2</v>
      </c>
      <c r="BI1295" s="21">
        <v>24.220297619047649</v>
      </c>
      <c r="BJ1295" s="21">
        <v>29.43</v>
      </c>
      <c r="BK1295" s="21">
        <v>32.6875</v>
      </c>
      <c r="BL1295" s="8"/>
      <c r="BM1295" s="71">
        <v>1059.2</v>
      </c>
      <c r="BN1295" s="154">
        <v>6</v>
      </c>
      <c r="BO1295" s="91">
        <v>19.8</v>
      </c>
      <c r="BP1295" s="91">
        <v>117.8</v>
      </c>
      <c r="BQ1295" s="91">
        <v>367.4</v>
      </c>
      <c r="BR1295" s="91">
        <v>362.6</v>
      </c>
      <c r="BS1295" s="91">
        <v>155.6</v>
      </c>
      <c r="BT1295" s="91">
        <v>24.6</v>
      </c>
      <c r="BU1295" s="91">
        <v>3.8</v>
      </c>
      <c r="BV1295" s="91">
        <v>1.2</v>
      </c>
      <c r="BW1295" s="91">
        <v>0.4</v>
      </c>
      <c r="BX1295" s="91">
        <v>0</v>
      </c>
      <c r="BY1295" s="91">
        <v>0</v>
      </c>
      <c r="BZ1295" s="91">
        <v>0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915.4</v>
      </c>
      <c r="CI1295" s="25">
        <v>0.86423716012084584</v>
      </c>
      <c r="CJ1295" s="194">
        <v>625.79999999999995</v>
      </c>
      <c r="CK1295" s="25">
        <v>0.59082326283987907</v>
      </c>
      <c r="CL1295" s="194">
        <v>30</v>
      </c>
      <c r="CM1295" s="25">
        <v>2.8323262839879154E-2</v>
      </c>
      <c r="CN1295" s="21">
        <v>25.282158232628426</v>
      </c>
      <c r="CO1295" s="21">
        <v>30.46</v>
      </c>
      <c r="CP1295" s="21">
        <v>33.554499999999983</v>
      </c>
      <c r="CQ1295" s="8"/>
    </row>
    <row r="1296" spans="1:95" x14ac:dyDescent="0.35">
      <c r="A1296" s="134"/>
      <c r="B1296" s="184">
        <v>0.70833299999999999</v>
      </c>
      <c r="C1296" s="71">
        <v>435.79999999999995</v>
      </c>
      <c r="D1296" s="154">
        <v>1.2</v>
      </c>
      <c r="E1296" s="91">
        <v>1.6</v>
      </c>
      <c r="F1296" s="91">
        <v>21.2</v>
      </c>
      <c r="G1296" s="91">
        <v>129</v>
      </c>
      <c r="H1296" s="91">
        <v>172.2</v>
      </c>
      <c r="I1296" s="91">
        <v>88.6</v>
      </c>
      <c r="J1296" s="91">
        <v>17.8</v>
      </c>
      <c r="K1296" s="91">
        <v>3.2</v>
      </c>
      <c r="L1296" s="91">
        <v>0.6</v>
      </c>
      <c r="M1296" s="91">
        <v>0.4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411.8</v>
      </c>
      <c r="Y1296" s="25">
        <v>0.94492886645250129</v>
      </c>
      <c r="Z1296" s="194">
        <v>314.60000000000002</v>
      </c>
      <c r="AA1296" s="25">
        <v>0.72189077558513093</v>
      </c>
      <c r="AB1296" s="194">
        <v>22</v>
      </c>
      <c r="AC1296" s="25">
        <v>5.0481872418540623E-2</v>
      </c>
      <c r="AD1296" s="21">
        <v>27.021005048187206</v>
      </c>
      <c r="AE1296" s="21">
        <v>31.85</v>
      </c>
      <c r="AF1296" s="21">
        <v>35.04</v>
      </c>
      <c r="AG1296" s="8"/>
      <c r="AH1296" s="71">
        <v>598.4000000000002</v>
      </c>
      <c r="AI1296" s="154">
        <v>4.5999999999999996</v>
      </c>
      <c r="AJ1296" s="91">
        <v>11.8</v>
      </c>
      <c r="AK1296" s="91">
        <v>93.2</v>
      </c>
      <c r="AL1296" s="91">
        <v>237</v>
      </c>
      <c r="AM1296" s="91">
        <v>194.6</v>
      </c>
      <c r="AN1296" s="91">
        <v>47.2</v>
      </c>
      <c r="AO1296" s="91">
        <v>7.6</v>
      </c>
      <c r="AP1296" s="91">
        <v>1.4</v>
      </c>
      <c r="AQ1296" s="91">
        <v>0.6</v>
      </c>
      <c r="AR1296" s="91">
        <v>0</v>
      </c>
      <c r="AS1296" s="91">
        <v>0.2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0.2</v>
      </c>
      <c r="BC1296" s="194">
        <v>488.2</v>
      </c>
      <c r="BD1296" s="25">
        <v>0.81584224598930455</v>
      </c>
      <c r="BE1296" s="194">
        <v>300.8</v>
      </c>
      <c r="BF1296" s="25">
        <v>0.50267379679144375</v>
      </c>
      <c r="BG1296" s="194">
        <v>9.8000000000000007</v>
      </c>
      <c r="BH1296" s="25">
        <v>1.6377005347593579E-2</v>
      </c>
      <c r="BI1296" s="21">
        <v>24.156229946524139</v>
      </c>
      <c r="BJ1296" s="21">
        <v>28.74</v>
      </c>
      <c r="BK1296" s="21">
        <v>31.7835</v>
      </c>
      <c r="BL1296" s="8"/>
      <c r="BM1296" s="71">
        <v>1034.2000000000003</v>
      </c>
      <c r="BN1296" s="154">
        <v>5.8</v>
      </c>
      <c r="BO1296" s="91">
        <v>13.4</v>
      </c>
      <c r="BP1296" s="91">
        <v>114.4</v>
      </c>
      <c r="BQ1296" s="91">
        <v>366</v>
      </c>
      <c r="BR1296" s="91">
        <v>366.8</v>
      </c>
      <c r="BS1296" s="91">
        <v>135.80000000000001</v>
      </c>
      <c r="BT1296" s="91">
        <v>25.4</v>
      </c>
      <c r="BU1296" s="91">
        <v>4.5999999999999996</v>
      </c>
      <c r="BV1296" s="91">
        <v>1.2</v>
      </c>
      <c r="BW1296" s="91">
        <v>0.4</v>
      </c>
      <c r="BX1296" s="91">
        <v>0.2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0.2</v>
      </c>
      <c r="CH1296" s="194">
        <v>900</v>
      </c>
      <c r="CI1296" s="25">
        <v>0.87023786501643763</v>
      </c>
      <c r="CJ1296" s="194">
        <v>615.4</v>
      </c>
      <c r="CK1296" s="25">
        <v>0.59504931347901746</v>
      </c>
      <c r="CL1296" s="194">
        <v>31.8</v>
      </c>
      <c r="CM1296" s="25">
        <v>3.0748404563914131E-2</v>
      </c>
      <c r="CN1296" s="21">
        <v>25.363413266292792</v>
      </c>
      <c r="CO1296" s="21">
        <v>30.262</v>
      </c>
      <c r="CP1296" s="21">
        <v>33.333999999999996</v>
      </c>
      <c r="CQ1296" s="8"/>
    </row>
    <row r="1297" spans="1:95" x14ac:dyDescent="0.35">
      <c r="A1297" s="134"/>
      <c r="B1297" s="184">
        <v>0.75</v>
      </c>
      <c r="C1297" s="71">
        <v>454.59999999999997</v>
      </c>
      <c r="D1297" s="154">
        <v>1.8</v>
      </c>
      <c r="E1297" s="91">
        <v>4.5999999999999996</v>
      </c>
      <c r="F1297" s="91">
        <v>29.2</v>
      </c>
      <c r="G1297" s="91">
        <v>152</v>
      </c>
      <c r="H1297" s="91">
        <v>182.2</v>
      </c>
      <c r="I1297" s="91">
        <v>67.8</v>
      </c>
      <c r="J1297" s="91">
        <v>13.8</v>
      </c>
      <c r="K1297" s="91">
        <v>2.2000000000000002</v>
      </c>
      <c r="L1297" s="91">
        <v>0.8</v>
      </c>
      <c r="M1297" s="91">
        <v>0.2</v>
      </c>
      <c r="N1297" s="91">
        <v>0</v>
      </c>
      <c r="O1297" s="91">
        <v>0</v>
      </c>
      <c r="P1297" s="91">
        <v>0</v>
      </c>
      <c r="Q1297" s="91">
        <v>0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419</v>
      </c>
      <c r="Y1297" s="25">
        <v>0.92168939727232735</v>
      </c>
      <c r="Z1297" s="194">
        <v>302.60000000000002</v>
      </c>
      <c r="AA1297" s="25">
        <v>0.66564012318521792</v>
      </c>
      <c r="AB1297" s="194">
        <v>17</v>
      </c>
      <c r="AC1297" s="25">
        <v>3.7395512538495386E-2</v>
      </c>
      <c r="AD1297" s="21">
        <v>26.085151781786163</v>
      </c>
      <c r="AE1297" s="21">
        <v>30.628999999999998</v>
      </c>
      <c r="AF1297" s="21">
        <v>33.895999999999994</v>
      </c>
      <c r="AG1297" s="8"/>
      <c r="AH1297" s="71">
        <v>459.79999999999995</v>
      </c>
      <c r="AI1297" s="154">
        <v>6.6</v>
      </c>
      <c r="AJ1297" s="91">
        <v>14</v>
      </c>
      <c r="AK1297" s="91">
        <v>57.6</v>
      </c>
      <c r="AL1297" s="91">
        <v>175</v>
      </c>
      <c r="AM1297" s="91">
        <v>151.80000000000001</v>
      </c>
      <c r="AN1297" s="91">
        <v>45.2</v>
      </c>
      <c r="AO1297" s="91">
        <v>7.2</v>
      </c>
      <c r="AP1297" s="91">
        <v>1.4</v>
      </c>
      <c r="AQ1297" s="91">
        <v>0.6</v>
      </c>
      <c r="AR1297" s="91">
        <v>0.2</v>
      </c>
      <c r="AS1297" s="91">
        <v>0</v>
      </c>
      <c r="AT1297" s="91">
        <v>0</v>
      </c>
      <c r="AU1297" s="91">
        <v>0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0.2</v>
      </c>
      <c r="BC1297" s="194">
        <v>381.2</v>
      </c>
      <c r="BD1297" s="25">
        <v>0.82905611135276214</v>
      </c>
      <c r="BE1297" s="194">
        <v>241.6</v>
      </c>
      <c r="BF1297" s="25">
        <v>0.52544584602000877</v>
      </c>
      <c r="BG1297" s="194">
        <v>9.6</v>
      </c>
      <c r="BH1297" s="25">
        <v>2.0878642888212267E-2</v>
      </c>
      <c r="BI1297" s="21">
        <v>24.312849064810809</v>
      </c>
      <c r="BJ1297" s="21">
        <v>29.22</v>
      </c>
      <c r="BK1297" s="21">
        <v>32.299999999999997</v>
      </c>
      <c r="BL1297" s="8"/>
      <c r="BM1297" s="71">
        <v>914.4</v>
      </c>
      <c r="BN1297" s="154">
        <v>8.4</v>
      </c>
      <c r="BO1297" s="91">
        <v>18.600000000000001</v>
      </c>
      <c r="BP1297" s="91">
        <v>86.8</v>
      </c>
      <c r="BQ1297" s="91">
        <v>327</v>
      </c>
      <c r="BR1297" s="91">
        <v>334</v>
      </c>
      <c r="BS1297" s="91">
        <v>113</v>
      </c>
      <c r="BT1297" s="91">
        <v>21</v>
      </c>
      <c r="BU1297" s="91">
        <v>3.6</v>
      </c>
      <c r="BV1297" s="91">
        <v>1.4</v>
      </c>
      <c r="BW1297" s="91">
        <v>0.4</v>
      </c>
      <c r="BX1297" s="91">
        <v>0</v>
      </c>
      <c r="BY1297" s="91">
        <v>0</v>
      </c>
      <c r="BZ1297" s="91">
        <v>0</v>
      </c>
      <c r="CA1297" s="91">
        <v>0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0.2</v>
      </c>
      <c r="CH1297" s="194">
        <v>800.2</v>
      </c>
      <c r="CI1297" s="25">
        <v>0.87510936132983386</v>
      </c>
      <c r="CJ1297" s="194">
        <v>544.20000000000005</v>
      </c>
      <c r="CK1297" s="25">
        <v>0.59514435695538059</v>
      </c>
      <c r="CL1297" s="194">
        <v>26.6</v>
      </c>
      <c r="CM1297" s="25">
        <v>2.9090113735783029E-2</v>
      </c>
      <c r="CN1297" s="21">
        <v>25.193961067366459</v>
      </c>
      <c r="CO1297" s="21">
        <v>30.09</v>
      </c>
      <c r="CP1297" s="21">
        <v>33.26</v>
      </c>
      <c r="CQ1297" s="8"/>
    </row>
    <row r="1298" spans="1:95" x14ac:dyDescent="0.35">
      <c r="A1298" s="134"/>
      <c r="B1298" s="184">
        <v>0.79166700000000001</v>
      </c>
      <c r="C1298" s="71">
        <v>342.2</v>
      </c>
      <c r="D1298" s="154">
        <v>1</v>
      </c>
      <c r="E1298" s="91">
        <v>2.2000000000000002</v>
      </c>
      <c r="F1298" s="91">
        <v>14</v>
      </c>
      <c r="G1298" s="91">
        <v>93.6</v>
      </c>
      <c r="H1298" s="91">
        <v>146.19999999999999</v>
      </c>
      <c r="I1298" s="91">
        <v>68.599999999999994</v>
      </c>
      <c r="J1298" s="91">
        <v>12.2</v>
      </c>
      <c r="K1298" s="91">
        <v>3.8</v>
      </c>
      <c r="L1298" s="91">
        <v>0.4</v>
      </c>
      <c r="M1298" s="91">
        <v>0</v>
      </c>
      <c r="N1298" s="91">
        <v>0.2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325</v>
      </c>
      <c r="Y1298" s="25">
        <v>0.94973699590882532</v>
      </c>
      <c r="Z1298" s="194">
        <v>260.39999999999998</v>
      </c>
      <c r="AA1298" s="25">
        <v>0.76095850379894792</v>
      </c>
      <c r="AB1298" s="194">
        <v>16.2</v>
      </c>
      <c r="AC1298" s="25">
        <v>4.7340736411455288E-2</v>
      </c>
      <c r="AD1298" s="21">
        <v>27.145008766803013</v>
      </c>
      <c r="AE1298" s="21">
        <v>31.752000000000002</v>
      </c>
      <c r="AF1298" s="21">
        <v>34.861999999999995</v>
      </c>
      <c r="AG1298" s="8"/>
      <c r="AH1298" s="71">
        <v>373.8</v>
      </c>
      <c r="AI1298" s="154">
        <v>2.8</v>
      </c>
      <c r="AJ1298" s="91">
        <v>10.4</v>
      </c>
      <c r="AK1298" s="91">
        <v>41.2</v>
      </c>
      <c r="AL1298" s="91">
        <v>130.4</v>
      </c>
      <c r="AM1298" s="91">
        <v>131.4</v>
      </c>
      <c r="AN1298" s="91">
        <v>43.2</v>
      </c>
      <c r="AO1298" s="91">
        <v>12.2</v>
      </c>
      <c r="AP1298" s="91">
        <v>1</v>
      </c>
      <c r="AQ1298" s="91">
        <v>1</v>
      </c>
      <c r="AR1298" s="91">
        <v>0</v>
      </c>
      <c r="AS1298" s="91">
        <v>0</v>
      </c>
      <c r="AT1298" s="91">
        <v>0.2</v>
      </c>
      <c r="AU1298" s="91">
        <v>0</v>
      </c>
      <c r="AV1298" s="91">
        <v>0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319.2</v>
      </c>
      <c r="BD1298" s="25">
        <v>0.8539325842696629</v>
      </c>
      <c r="BE1298" s="194">
        <v>214.8</v>
      </c>
      <c r="BF1298" s="25">
        <v>0.57463884430176571</v>
      </c>
      <c r="BG1298" s="194">
        <v>14.2</v>
      </c>
      <c r="BH1298" s="25">
        <v>3.7988228999464954E-2</v>
      </c>
      <c r="BI1298" s="21">
        <v>25.056490101658625</v>
      </c>
      <c r="BJ1298" s="21">
        <v>30.115000000000002</v>
      </c>
      <c r="BK1298" s="21">
        <v>34.28</v>
      </c>
      <c r="BL1298" s="8"/>
      <c r="BM1298" s="71">
        <v>716</v>
      </c>
      <c r="BN1298" s="154">
        <v>3.8</v>
      </c>
      <c r="BO1298" s="91">
        <v>12.6</v>
      </c>
      <c r="BP1298" s="91">
        <v>55.2</v>
      </c>
      <c r="BQ1298" s="91">
        <v>224</v>
      </c>
      <c r="BR1298" s="91">
        <v>277.60000000000002</v>
      </c>
      <c r="BS1298" s="91">
        <v>111.8</v>
      </c>
      <c r="BT1298" s="91">
        <v>24.4</v>
      </c>
      <c r="BU1298" s="91">
        <v>4.8</v>
      </c>
      <c r="BV1298" s="91">
        <v>1.4</v>
      </c>
      <c r="BW1298" s="91">
        <v>0</v>
      </c>
      <c r="BX1298" s="91">
        <v>0.2</v>
      </c>
      <c r="BY1298" s="91">
        <v>0.2</v>
      </c>
      <c r="BZ1298" s="91">
        <v>0</v>
      </c>
      <c r="CA1298" s="91">
        <v>0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644.20000000000005</v>
      </c>
      <c r="CI1298" s="25">
        <v>0.89972067039106152</v>
      </c>
      <c r="CJ1298" s="194">
        <v>475.2</v>
      </c>
      <c r="CK1298" s="25">
        <v>0.66368715083798879</v>
      </c>
      <c r="CL1298" s="194">
        <v>30.4</v>
      </c>
      <c r="CM1298" s="25">
        <v>4.2458100558659215E-2</v>
      </c>
      <c r="CN1298" s="21">
        <v>26.054662011173189</v>
      </c>
      <c r="CO1298" s="21">
        <v>31</v>
      </c>
      <c r="CP1298" s="21">
        <v>34.53</v>
      </c>
      <c r="CQ1298" s="8"/>
    </row>
    <row r="1299" spans="1:95" x14ac:dyDescent="0.35">
      <c r="A1299" s="134"/>
      <c r="B1299" s="184">
        <v>0.83333299999999999</v>
      </c>
      <c r="C1299" s="71">
        <v>236.4</v>
      </c>
      <c r="D1299" s="154">
        <v>0.2</v>
      </c>
      <c r="E1299" s="91">
        <v>0.4</v>
      </c>
      <c r="F1299" s="91">
        <v>9.4</v>
      </c>
      <c r="G1299" s="91">
        <v>44.2</v>
      </c>
      <c r="H1299" s="91">
        <v>92</v>
      </c>
      <c r="I1299" s="91">
        <v>62.8</v>
      </c>
      <c r="J1299" s="91">
        <v>19.399999999999999</v>
      </c>
      <c r="K1299" s="91">
        <v>5</v>
      </c>
      <c r="L1299" s="91">
        <v>1.8</v>
      </c>
      <c r="M1299" s="91">
        <v>0.6</v>
      </c>
      <c r="N1299" s="91">
        <v>0.4</v>
      </c>
      <c r="O1299" s="91">
        <v>0</v>
      </c>
      <c r="P1299" s="91">
        <v>0</v>
      </c>
      <c r="Q1299" s="91">
        <v>0.2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226.2</v>
      </c>
      <c r="Y1299" s="25">
        <v>0.95685279187817252</v>
      </c>
      <c r="Z1299" s="194">
        <v>195.8</v>
      </c>
      <c r="AA1299" s="25">
        <v>0.82825719120135366</v>
      </c>
      <c r="AB1299" s="194">
        <v>27.4</v>
      </c>
      <c r="AC1299" s="25">
        <v>0.1159052453468697</v>
      </c>
      <c r="AD1299" s="21">
        <v>28.877394247038936</v>
      </c>
      <c r="AE1299" s="21">
        <v>34.100999999999999</v>
      </c>
      <c r="AF1299" s="21">
        <v>38.368499999999997</v>
      </c>
      <c r="AG1299" s="8"/>
      <c r="AH1299" s="71">
        <v>260.8</v>
      </c>
      <c r="AI1299" s="154">
        <v>1.2</v>
      </c>
      <c r="AJ1299" s="91">
        <v>1</v>
      </c>
      <c r="AK1299" s="91">
        <v>16.600000000000001</v>
      </c>
      <c r="AL1299" s="91">
        <v>80.599999999999994</v>
      </c>
      <c r="AM1299" s="91">
        <v>103.6</v>
      </c>
      <c r="AN1299" s="91">
        <v>40.4</v>
      </c>
      <c r="AO1299" s="91">
        <v>13.2</v>
      </c>
      <c r="AP1299" s="91">
        <v>2.4</v>
      </c>
      <c r="AQ1299" s="91">
        <v>1.2</v>
      </c>
      <c r="AR1299" s="91">
        <v>0.6</v>
      </c>
      <c r="AS1299" s="91">
        <v>0</v>
      </c>
      <c r="AT1299" s="91">
        <v>0</v>
      </c>
      <c r="AU1299" s="91">
        <v>0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241.8</v>
      </c>
      <c r="BD1299" s="25">
        <v>0.92714723926380371</v>
      </c>
      <c r="BE1299" s="194">
        <v>181.8</v>
      </c>
      <c r="BF1299" s="25">
        <v>0.69708588957055218</v>
      </c>
      <c r="BG1299" s="194">
        <v>17.399999999999999</v>
      </c>
      <c r="BH1299" s="25">
        <v>6.6717791411042934E-2</v>
      </c>
      <c r="BI1299" s="21">
        <v>26.725575153374262</v>
      </c>
      <c r="BJ1299" s="21">
        <v>31.7</v>
      </c>
      <c r="BK1299" s="21">
        <v>35.962499999999999</v>
      </c>
      <c r="BL1299" s="8"/>
      <c r="BM1299" s="71">
        <v>497.19999999999993</v>
      </c>
      <c r="BN1299" s="154">
        <v>1.4</v>
      </c>
      <c r="BO1299" s="91">
        <v>1.4</v>
      </c>
      <c r="BP1299" s="91">
        <v>26</v>
      </c>
      <c r="BQ1299" s="91">
        <v>124.8</v>
      </c>
      <c r="BR1299" s="91">
        <v>195.6</v>
      </c>
      <c r="BS1299" s="91">
        <v>103.2</v>
      </c>
      <c r="BT1299" s="91">
        <v>32.6</v>
      </c>
      <c r="BU1299" s="91">
        <v>7.4</v>
      </c>
      <c r="BV1299" s="91">
        <v>3</v>
      </c>
      <c r="BW1299" s="91">
        <v>1.2</v>
      </c>
      <c r="BX1299" s="91">
        <v>0.4</v>
      </c>
      <c r="BY1299" s="91">
        <v>0</v>
      </c>
      <c r="BZ1299" s="91">
        <v>0</v>
      </c>
      <c r="CA1299" s="91">
        <v>0.2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468</v>
      </c>
      <c r="CI1299" s="25">
        <v>0.94127111826226884</v>
      </c>
      <c r="CJ1299" s="194">
        <v>377.6</v>
      </c>
      <c r="CK1299" s="25">
        <v>0.75945293644408707</v>
      </c>
      <c r="CL1299" s="194">
        <v>44.8</v>
      </c>
      <c r="CM1299" s="25">
        <v>9.010458567980692E-2</v>
      </c>
      <c r="CN1299" s="21">
        <v>27.748684633950084</v>
      </c>
      <c r="CO1299" s="21">
        <v>32.919499999999999</v>
      </c>
      <c r="CP1299" s="21">
        <v>37.095000000000013</v>
      </c>
      <c r="CQ1299" s="8"/>
    </row>
    <row r="1300" spans="1:95" x14ac:dyDescent="0.35">
      <c r="A1300" s="134"/>
      <c r="B1300" s="184">
        <v>0.875</v>
      </c>
      <c r="C1300" s="71">
        <v>174.59999999999997</v>
      </c>
      <c r="D1300" s="154">
        <v>0</v>
      </c>
      <c r="E1300" s="91">
        <v>0</v>
      </c>
      <c r="F1300" s="91">
        <v>2.8</v>
      </c>
      <c r="G1300" s="91">
        <v>31.2</v>
      </c>
      <c r="H1300" s="91">
        <v>61.6</v>
      </c>
      <c r="I1300" s="91">
        <v>53.8</v>
      </c>
      <c r="J1300" s="91">
        <v>15.4</v>
      </c>
      <c r="K1300" s="91">
        <v>5.6</v>
      </c>
      <c r="L1300" s="91">
        <v>3.8</v>
      </c>
      <c r="M1300" s="91">
        <v>0</v>
      </c>
      <c r="N1300" s="91">
        <v>0.2</v>
      </c>
      <c r="O1300" s="91">
        <v>0.2</v>
      </c>
      <c r="P1300" s="91">
        <v>0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171.8</v>
      </c>
      <c r="Y1300" s="25">
        <v>0.98396334478808734</v>
      </c>
      <c r="Z1300" s="194">
        <v>151</v>
      </c>
      <c r="AA1300" s="25">
        <v>0.86483390607101962</v>
      </c>
      <c r="AB1300" s="194">
        <v>25.2</v>
      </c>
      <c r="AC1300" s="25">
        <v>0.14432989690721651</v>
      </c>
      <c r="AD1300" s="21">
        <v>29.885544100801809</v>
      </c>
      <c r="AE1300" s="21">
        <v>34.829000000000001</v>
      </c>
      <c r="AF1300" s="21">
        <v>40.36699999999999</v>
      </c>
      <c r="AG1300" s="8"/>
      <c r="AH1300" s="71">
        <v>211.80000000000004</v>
      </c>
      <c r="AI1300" s="154">
        <v>1</v>
      </c>
      <c r="AJ1300" s="91">
        <v>0.8</v>
      </c>
      <c r="AK1300" s="91">
        <v>9.1999999999999993</v>
      </c>
      <c r="AL1300" s="91">
        <v>56.8</v>
      </c>
      <c r="AM1300" s="91">
        <v>82.2</v>
      </c>
      <c r="AN1300" s="91">
        <v>43.8</v>
      </c>
      <c r="AO1300" s="91">
        <v>11</v>
      </c>
      <c r="AP1300" s="91">
        <v>2.8</v>
      </c>
      <c r="AQ1300" s="91">
        <v>2.4</v>
      </c>
      <c r="AR1300" s="91">
        <v>0.8</v>
      </c>
      <c r="AS1300" s="91">
        <v>0.4</v>
      </c>
      <c r="AT1300" s="91">
        <v>0.2</v>
      </c>
      <c r="AU1300" s="91">
        <v>0.4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200.6</v>
      </c>
      <c r="BD1300" s="25">
        <v>0.94711992445703475</v>
      </c>
      <c r="BE1300" s="194">
        <v>158.80000000000001</v>
      </c>
      <c r="BF1300" s="25">
        <v>0.74976392823418314</v>
      </c>
      <c r="BG1300" s="194">
        <v>18</v>
      </c>
      <c r="BH1300" s="25">
        <v>8.4985835694050979E-2</v>
      </c>
      <c r="BI1300" s="21">
        <v>27.905627950897077</v>
      </c>
      <c r="BJ1300" s="21">
        <v>32.93</v>
      </c>
      <c r="BK1300" s="21">
        <v>37.64</v>
      </c>
      <c r="BL1300" s="8"/>
      <c r="BM1300" s="71">
        <v>386.4</v>
      </c>
      <c r="BN1300" s="154">
        <v>1</v>
      </c>
      <c r="BO1300" s="91">
        <v>0.8</v>
      </c>
      <c r="BP1300" s="91">
        <v>12</v>
      </c>
      <c r="BQ1300" s="91">
        <v>88</v>
      </c>
      <c r="BR1300" s="91">
        <v>143.80000000000001</v>
      </c>
      <c r="BS1300" s="91">
        <v>97.6</v>
      </c>
      <c r="BT1300" s="91">
        <v>26.4</v>
      </c>
      <c r="BU1300" s="91">
        <v>8.4</v>
      </c>
      <c r="BV1300" s="91">
        <v>6.2</v>
      </c>
      <c r="BW1300" s="91">
        <v>0.8</v>
      </c>
      <c r="BX1300" s="91">
        <v>0.6</v>
      </c>
      <c r="BY1300" s="91">
        <v>0.4</v>
      </c>
      <c r="BZ1300" s="91">
        <v>0.4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372.4</v>
      </c>
      <c r="CI1300" s="25">
        <v>0.96376811594202894</v>
      </c>
      <c r="CJ1300" s="194">
        <v>309.8</v>
      </c>
      <c r="CK1300" s="25">
        <v>0.80175983436853004</v>
      </c>
      <c r="CL1300" s="194">
        <v>43.2</v>
      </c>
      <c r="CM1300" s="25">
        <v>0.11180124223602486</v>
      </c>
      <c r="CN1300" s="21">
        <v>28.800279503105564</v>
      </c>
      <c r="CO1300" s="21">
        <v>33.8705</v>
      </c>
      <c r="CP1300" s="21">
        <v>39.17799999999999</v>
      </c>
      <c r="CQ1300" s="8"/>
    </row>
    <row r="1301" spans="1:95" x14ac:dyDescent="0.35">
      <c r="A1301" s="134"/>
      <c r="B1301" s="184">
        <v>0.91666700000000001</v>
      </c>
      <c r="C1301" s="71">
        <v>141.99999999999997</v>
      </c>
      <c r="D1301" s="154">
        <v>0.4</v>
      </c>
      <c r="E1301" s="91">
        <v>0.8</v>
      </c>
      <c r="F1301" s="91">
        <v>3.2</v>
      </c>
      <c r="G1301" s="91">
        <v>22.2</v>
      </c>
      <c r="H1301" s="91">
        <v>55.6</v>
      </c>
      <c r="I1301" s="91">
        <v>41</v>
      </c>
      <c r="J1301" s="91">
        <v>11.2</v>
      </c>
      <c r="K1301" s="91">
        <v>4.5999999999999996</v>
      </c>
      <c r="L1301" s="91">
        <v>2</v>
      </c>
      <c r="M1301" s="91">
        <v>0.6</v>
      </c>
      <c r="N1301" s="91">
        <v>0</v>
      </c>
      <c r="O1301" s="91">
        <v>0.2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0.2</v>
      </c>
      <c r="X1301" s="194">
        <v>137.6</v>
      </c>
      <c r="Y1301" s="25">
        <v>0.96901408450704241</v>
      </c>
      <c r="Z1301" s="194">
        <v>124</v>
      </c>
      <c r="AA1301" s="25">
        <v>0.87323943661971848</v>
      </c>
      <c r="AB1301" s="194">
        <v>18.8</v>
      </c>
      <c r="AC1301" s="25">
        <v>0.13239436619718312</v>
      </c>
      <c r="AD1301" s="21">
        <v>29.641408450704215</v>
      </c>
      <c r="AE1301" s="21">
        <v>34.607500000000002</v>
      </c>
      <c r="AF1301" s="21">
        <v>40.1845</v>
      </c>
      <c r="AG1301" s="8"/>
      <c r="AH1301" s="71">
        <v>182.79999999999993</v>
      </c>
      <c r="AI1301" s="154">
        <v>2.8</v>
      </c>
      <c r="AJ1301" s="91">
        <v>0.2</v>
      </c>
      <c r="AK1301" s="91">
        <v>8.1999999999999993</v>
      </c>
      <c r="AL1301" s="91">
        <v>41.4</v>
      </c>
      <c r="AM1301" s="91">
        <v>70</v>
      </c>
      <c r="AN1301" s="91">
        <v>40.799999999999997</v>
      </c>
      <c r="AO1301" s="91">
        <v>12.2</v>
      </c>
      <c r="AP1301" s="91">
        <v>4</v>
      </c>
      <c r="AQ1301" s="91">
        <v>1.6</v>
      </c>
      <c r="AR1301" s="91">
        <v>1</v>
      </c>
      <c r="AS1301" s="91">
        <v>0.2</v>
      </c>
      <c r="AT1301" s="91">
        <v>0</v>
      </c>
      <c r="AU1301" s="91">
        <v>0</v>
      </c>
      <c r="AV1301" s="91">
        <v>0</v>
      </c>
      <c r="AW1301" s="91">
        <v>0</v>
      </c>
      <c r="AX1301" s="91">
        <v>0</v>
      </c>
      <c r="AY1301" s="91">
        <v>0.2</v>
      </c>
      <c r="AZ1301" s="91">
        <v>0</v>
      </c>
      <c r="BA1301" s="91">
        <v>0</v>
      </c>
      <c r="BB1301" s="194">
        <v>0.2</v>
      </c>
      <c r="BC1301" s="194">
        <v>171.4</v>
      </c>
      <c r="BD1301" s="25">
        <v>0.93763676148796538</v>
      </c>
      <c r="BE1301" s="194">
        <v>141.19999999999999</v>
      </c>
      <c r="BF1301" s="25">
        <v>0.77242888402625842</v>
      </c>
      <c r="BG1301" s="194">
        <v>19.399999999999999</v>
      </c>
      <c r="BH1301" s="25">
        <v>0.10612691466083155</v>
      </c>
      <c r="BI1301" s="21">
        <v>28.217341356673966</v>
      </c>
      <c r="BJ1301" s="21">
        <v>33.527500000000003</v>
      </c>
      <c r="BK1301" s="21">
        <v>38.422499999999999</v>
      </c>
      <c r="BL1301" s="8"/>
      <c r="BM1301" s="71">
        <v>324.8</v>
      </c>
      <c r="BN1301" s="154">
        <v>3.2</v>
      </c>
      <c r="BO1301" s="91">
        <v>1</v>
      </c>
      <c r="BP1301" s="91">
        <v>11.4</v>
      </c>
      <c r="BQ1301" s="91">
        <v>63.6</v>
      </c>
      <c r="BR1301" s="91">
        <v>125.6</v>
      </c>
      <c r="BS1301" s="91">
        <v>81.8</v>
      </c>
      <c r="BT1301" s="91">
        <v>23.4</v>
      </c>
      <c r="BU1301" s="91">
        <v>8.6</v>
      </c>
      <c r="BV1301" s="91">
        <v>3.6</v>
      </c>
      <c r="BW1301" s="91">
        <v>1.6</v>
      </c>
      <c r="BX1301" s="91">
        <v>0.2</v>
      </c>
      <c r="BY1301" s="91">
        <v>0.2</v>
      </c>
      <c r="BZ1301" s="91">
        <v>0</v>
      </c>
      <c r="CA1301" s="91">
        <v>0</v>
      </c>
      <c r="CB1301" s="91">
        <v>0</v>
      </c>
      <c r="CC1301" s="91">
        <v>0</v>
      </c>
      <c r="CD1301" s="91">
        <v>0.2</v>
      </c>
      <c r="CE1301" s="91">
        <v>0</v>
      </c>
      <c r="CF1301" s="91">
        <v>0</v>
      </c>
      <c r="CG1301" s="194">
        <v>0.4</v>
      </c>
      <c r="CH1301" s="194">
        <v>309</v>
      </c>
      <c r="CI1301" s="25">
        <v>0.95135467980295563</v>
      </c>
      <c r="CJ1301" s="194">
        <v>265.2</v>
      </c>
      <c r="CK1301" s="25">
        <v>0.81650246305418717</v>
      </c>
      <c r="CL1301" s="194">
        <v>38.200000000000003</v>
      </c>
      <c r="CM1301" s="25">
        <v>0.11761083743842365</v>
      </c>
      <c r="CN1301" s="21">
        <v>28.8399322660098</v>
      </c>
      <c r="CO1301" s="21">
        <v>34.03</v>
      </c>
      <c r="CP1301" s="21">
        <v>39.555</v>
      </c>
      <c r="CQ1301" s="8"/>
    </row>
    <row r="1302" spans="1:95" x14ac:dyDescent="0.35">
      <c r="A1302" s="134"/>
      <c r="B1302" s="184">
        <v>0.95833299999999999</v>
      </c>
      <c r="C1302" s="72">
        <v>87.200000000000017</v>
      </c>
      <c r="D1302" s="195">
        <v>0</v>
      </c>
      <c r="E1302" s="196">
        <v>0</v>
      </c>
      <c r="F1302" s="196">
        <v>1.6</v>
      </c>
      <c r="G1302" s="196">
        <v>11.6</v>
      </c>
      <c r="H1302" s="196">
        <v>24.6</v>
      </c>
      <c r="I1302" s="196">
        <v>28.4</v>
      </c>
      <c r="J1302" s="196">
        <v>11</v>
      </c>
      <c r="K1302" s="196">
        <v>5.4</v>
      </c>
      <c r="L1302" s="196">
        <v>2</v>
      </c>
      <c r="M1302" s="196">
        <v>1.2</v>
      </c>
      <c r="N1302" s="196">
        <v>0.4</v>
      </c>
      <c r="O1302" s="196">
        <v>0</v>
      </c>
      <c r="P1302" s="196">
        <v>0.4</v>
      </c>
      <c r="Q1302" s="196">
        <v>0</v>
      </c>
      <c r="R1302" s="196">
        <v>0</v>
      </c>
      <c r="S1302" s="196">
        <v>0.4</v>
      </c>
      <c r="T1302" s="196">
        <v>0.2</v>
      </c>
      <c r="U1302" s="196">
        <v>0</v>
      </c>
      <c r="V1302" s="196">
        <v>0</v>
      </c>
      <c r="W1302" s="197">
        <v>0</v>
      </c>
      <c r="X1302" s="197">
        <v>85.6</v>
      </c>
      <c r="Y1302" s="209">
        <v>0.98165137614678877</v>
      </c>
      <c r="Z1302" s="197">
        <v>77.2</v>
      </c>
      <c r="AA1302" s="209">
        <v>0.8853211009174311</v>
      </c>
      <c r="AB1302" s="197">
        <v>20.8</v>
      </c>
      <c r="AC1302" s="209">
        <v>0.23853211009174308</v>
      </c>
      <c r="AD1302" s="92">
        <v>31.854472477064213</v>
      </c>
      <c r="AE1302" s="92">
        <v>37.366999999999997</v>
      </c>
      <c r="AF1302" s="92">
        <v>46.326999999999991</v>
      </c>
      <c r="AG1302" s="8"/>
      <c r="AH1302" s="72">
        <v>93.600000000000037</v>
      </c>
      <c r="AI1302" s="195">
        <v>0.6</v>
      </c>
      <c r="AJ1302" s="196">
        <v>0</v>
      </c>
      <c r="AK1302" s="196">
        <v>2</v>
      </c>
      <c r="AL1302" s="196">
        <v>17.8</v>
      </c>
      <c r="AM1302" s="196">
        <v>29.8</v>
      </c>
      <c r="AN1302" s="196">
        <v>24</v>
      </c>
      <c r="AO1302" s="196">
        <v>12.2</v>
      </c>
      <c r="AP1302" s="196">
        <v>3.2</v>
      </c>
      <c r="AQ1302" s="196">
        <v>2</v>
      </c>
      <c r="AR1302" s="196">
        <v>0.4</v>
      </c>
      <c r="AS1302" s="196">
        <v>0.4</v>
      </c>
      <c r="AT1302" s="196">
        <v>0.4</v>
      </c>
      <c r="AU1302" s="196">
        <v>0.2</v>
      </c>
      <c r="AV1302" s="196">
        <v>0.2</v>
      </c>
      <c r="AW1302" s="196">
        <v>0.2</v>
      </c>
      <c r="AX1302" s="196">
        <v>0.2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91</v>
      </c>
      <c r="BD1302" s="209">
        <v>0.97222222222222188</v>
      </c>
      <c r="BE1302" s="197">
        <v>76.8</v>
      </c>
      <c r="BF1302" s="209">
        <v>0.82051282051282015</v>
      </c>
      <c r="BG1302" s="197">
        <v>19.399999999999999</v>
      </c>
      <c r="BH1302" s="209">
        <v>0.20726495726495717</v>
      </c>
      <c r="BI1302" s="92">
        <v>30.596217948717946</v>
      </c>
      <c r="BJ1302" s="92">
        <v>36.902999999999999</v>
      </c>
      <c r="BK1302" s="92">
        <v>43.637499999999989</v>
      </c>
      <c r="BL1302" s="8"/>
      <c r="BM1302" s="72">
        <v>180.79999999999995</v>
      </c>
      <c r="BN1302" s="195">
        <v>0.6</v>
      </c>
      <c r="BO1302" s="196">
        <v>0</v>
      </c>
      <c r="BP1302" s="196">
        <v>3.6</v>
      </c>
      <c r="BQ1302" s="196">
        <v>29.4</v>
      </c>
      <c r="BR1302" s="196">
        <v>54.4</v>
      </c>
      <c r="BS1302" s="196">
        <v>52.4</v>
      </c>
      <c r="BT1302" s="196">
        <v>23.2</v>
      </c>
      <c r="BU1302" s="196">
        <v>8.6</v>
      </c>
      <c r="BV1302" s="196">
        <v>4</v>
      </c>
      <c r="BW1302" s="196">
        <v>1.6</v>
      </c>
      <c r="BX1302" s="196">
        <v>0.8</v>
      </c>
      <c r="BY1302" s="196">
        <v>0.4</v>
      </c>
      <c r="BZ1302" s="196">
        <v>0.6</v>
      </c>
      <c r="CA1302" s="196">
        <v>0.2</v>
      </c>
      <c r="CB1302" s="196">
        <v>0.2</v>
      </c>
      <c r="CC1302" s="196">
        <v>0.6</v>
      </c>
      <c r="CD1302" s="196">
        <v>0.2</v>
      </c>
      <c r="CE1302" s="196">
        <v>0</v>
      </c>
      <c r="CF1302" s="196">
        <v>0</v>
      </c>
      <c r="CG1302" s="197">
        <v>0</v>
      </c>
      <c r="CH1302" s="197">
        <v>176.6</v>
      </c>
      <c r="CI1302" s="209">
        <v>0.97676991150442505</v>
      </c>
      <c r="CJ1302" s="197">
        <v>154</v>
      </c>
      <c r="CK1302" s="209">
        <v>0.85176991150442505</v>
      </c>
      <c r="CL1302" s="197">
        <v>40.200000000000003</v>
      </c>
      <c r="CM1302" s="209">
        <v>0.2223451327433629</v>
      </c>
      <c r="CN1302" s="92">
        <v>31.203075221238922</v>
      </c>
      <c r="CO1302" s="92">
        <v>36.979999999999997</v>
      </c>
      <c r="CP1302" s="92">
        <v>44.8</v>
      </c>
      <c r="CQ1302" s="8"/>
    </row>
    <row r="1303" spans="1:95" x14ac:dyDescent="0.35">
      <c r="A1303" s="134"/>
      <c r="B1303" s="273" t="s">
        <v>57</v>
      </c>
      <c r="C1303" s="274">
        <v>5342</v>
      </c>
      <c r="D1303" s="275">
        <v>120.4</v>
      </c>
      <c r="E1303" s="275">
        <v>61</v>
      </c>
      <c r="F1303" s="275">
        <v>300.2</v>
      </c>
      <c r="G1303" s="275">
        <v>1527.1999999999998</v>
      </c>
      <c r="H1303" s="275">
        <v>2088.6</v>
      </c>
      <c r="I1303" s="275">
        <v>1011.1999999999999</v>
      </c>
      <c r="J1303" s="275">
        <v>192.40000000000003</v>
      </c>
      <c r="K1303" s="275">
        <v>28.000000000000004</v>
      </c>
      <c r="L1303" s="275">
        <v>9</v>
      </c>
      <c r="M1303" s="275">
        <v>1.9999999999999998</v>
      </c>
      <c r="N1303" s="275">
        <v>0.60000000000000009</v>
      </c>
      <c r="O1303" s="275">
        <v>0.60000000000000009</v>
      </c>
      <c r="P1303" s="275">
        <v>0</v>
      </c>
      <c r="Q1303" s="275">
        <v>0.2</v>
      </c>
      <c r="R1303" s="275">
        <v>0</v>
      </c>
      <c r="S1303" s="275">
        <v>0</v>
      </c>
      <c r="T1303" s="275">
        <v>0.2</v>
      </c>
      <c r="U1303" s="275">
        <v>0</v>
      </c>
      <c r="V1303" s="275">
        <v>0</v>
      </c>
      <c r="W1303" s="276">
        <v>0.4</v>
      </c>
      <c r="X1303" s="277">
        <v>4859.6000000000004</v>
      </c>
      <c r="Y1303" s="293">
        <v>0.90969674279296153</v>
      </c>
      <c r="Z1303" s="277">
        <v>3735.2</v>
      </c>
      <c r="AA1303" s="293">
        <v>0.69921377761138148</v>
      </c>
      <c r="AB1303" s="277">
        <v>233.39999999999998</v>
      </c>
      <c r="AC1303" s="293">
        <v>4.3691501310370646E-2</v>
      </c>
      <c r="AD1303" s="294">
        <v>26.306251216772814</v>
      </c>
      <c r="AE1303" s="294">
        <v>31.46</v>
      </c>
      <c r="AF1303" s="294">
        <v>34.61</v>
      </c>
      <c r="AG1303" s="12"/>
      <c r="AH1303" s="277">
        <v>4752.6000000000004</v>
      </c>
      <c r="AI1303" s="275">
        <v>40.799999999999997</v>
      </c>
      <c r="AJ1303" s="275">
        <v>103.6</v>
      </c>
      <c r="AK1303" s="275">
        <v>621.40000000000009</v>
      </c>
      <c r="AL1303" s="275">
        <v>1789</v>
      </c>
      <c r="AM1303" s="275">
        <v>1517.1999999999998</v>
      </c>
      <c r="AN1303" s="275">
        <v>537.20000000000005</v>
      </c>
      <c r="AO1303" s="275">
        <v>105</v>
      </c>
      <c r="AP1303" s="275">
        <v>25.799999999999997</v>
      </c>
      <c r="AQ1303" s="275">
        <v>7.6</v>
      </c>
      <c r="AR1303" s="275">
        <v>1.9999999999999998</v>
      </c>
      <c r="AS1303" s="275">
        <v>1</v>
      </c>
      <c r="AT1303" s="275">
        <v>0.8</v>
      </c>
      <c r="AU1303" s="275">
        <v>0.2</v>
      </c>
      <c r="AV1303" s="275">
        <v>0.2</v>
      </c>
      <c r="AW1303" s="275">
        <v>0</v>
      </c>
      <c r="AX1303" s="275">
        <v>0</v>
      </c>
      <c r="AY1303" s="275">
        <v>0.2</v>
      </c>
      <c r="AZ1303" s="275">
        <v>0</v>
      </c>
      <c r="BA1303" s="275">
        <v>0</v>
      </c>
      <c r="BB1303" s="276">
        <v>0.60000000000000009</v>
      </c>
      <c r="BC1303" s="277">
        <v>3985.3999999999996</v>
      </c>
      <c r="BD1303" s="293">
        <v>0.83857257080334957</v>
      </c>
      <c r="BE1303" s="277">
        <v>2550.6</v>
      </c>
      <c r="BF1303" s="293">
        <v>0.53667466229011485</v>
      </c>
      <c r="BG1303" s="277">
        <v>143</v>
      </c>
      <c r="BH1303" s="293">
        <v>3.0088793502503892E-2</v>
      </c>
      <c r="BI1303" s="294">
        <v>24.721898750157745</v>
      </c>
      <c r="BJ1303" s="294">
        <v>29.84</v>
      </c>
      <c r="BK1303" s="294">
        <v>33.44</v>
      </c>
      <c r="BL1303" s="12"/>
      <c r="BM1303" s="277">
        <v>10094.6</v>
      </c>
      <c r="BN1303" s="275">
        <v>161.19999999999999</v>
      </c>
      <c r="BO1303" s="275">
        <v>164.6</v>
      </c>
      <c r="BP1303" s="275">
        <v>921.59999999999991</v>
      </c>
      <c r="BQ1303" s="275">
        <v>3316.2</v>
      </c>
      <c r="BR1303" s="275">
        <v>3605.8</v>
      </c>
      <c r="BS1303" s="275">
        <v>1548.3999999999999</v>
      </c>
      <c r="BT1303" s="275">
        <v>297.39999999999992</v>
      </c>
      <c r="BU1303" s="275">
        <v>53.800000000000004</v>
      </c>
      <c r="BV1303" s="275">
        <v>16.599999999999998</v>
      </c>
      <c r="BW1303" s="275">
        <v>3.9999999999999996</v>
      </c>
      <c r="BX1303" s="275">
        <v>1.6</v>
      </c>
      <c r="BY1303" s="275">
        <v>1.4</v>
      </c>
      <c r="BZ1303" s="275">
        <v>0.2</v>
      </c>
      <c r="CA1303" s="275">
        <v>0.4</v>
      </c>
      <c r="CB1303" s="275">
        <v>0</v>
      </c>
      <c r="CC1303" s="275">
        <v>0</v>
      </c>
      <c r="CD1303" s="275">
        <v>0.4</v>
      </c>
      <c r="CE1303" s="275">
        <v>0</v>
      </c>
      <c r="CF1303" s="275">
        <v>0</v>
      </c>
      <c r="CG1303" s="276">
        <v>1</v>
      </c>
      <c r="CH1303" s="233">
        <v>8845</v>
      </c>
      <c r="CI1303" s="257">
        <v>0.87621104352822299</v>
      </c>
      <c r="CJ1303" s="233">
        <v>6285.8</v>
      </c>
      <c r="CK1303" s="257">
        <v>0.62268935866701003</v>
      </c>
      <c r="CL1303" s="233">
        <v>376.4</v>
      </c>
      <c r="CM1303" s="257">
        <v>3.7287262496780452E-2</v>
      </c>
      <c r="CN1303" s="258">
        <v>25.560328294335871</v>
      </c>
      <c r="CO1303" s="258">
        <v>30.77</v>
      </c>
      <c r="CP1303" s="258">
        <v>34.15</v>
      </c>
      <c r="CQ1303" s="8"/>
    </row>
    <row r="1304" spans="1:95" x14ac:dyDescent="0.35">
      <c r="A1304" s="134"/>
      <c r="B1304" s="278" t="s">
        <v>58</v>
      </c>
      <c r="C1304" s="279">
        <v>6328.2000000000007</v>
      </c>
      <c r="D1304" s="280">
        <v>121.60000000000001</v>
      </c>
      <c r="E1304" s="280">
        <v>64.2</v>
      </c>
      <c r="F1304" s="280">
        <v>332.59999999999997</v>
      </c>
      <c r="G1304" s="280">
        <v>1722.8</v>
      </c>
      <c r="H1304" s="280">
        <v>2454.7999999999997</v>
      </c>
      <c r="I1304" s="280">
        <v>1283.9999999999998</v>
      </c>
      <c r="J1304" s="280">
        <v>273.59999999999997</v>
      </c>
      <c r="K1304" s="280">
        <v>49.400000000000006</v>
      </c>
      <c r="L1304" s="280">
        <v>16.400000000000002</v>
      </c>
      <c r="M1304" s="280">
        <v>4.8000000000000007</v>
      </c>
      <c r="N1304" s="280">
        <v>1.5999999999999999</v>
      </c>
      <c r="O1304" s="280">
        <v>1.4</v>
      </c>
      <c r="P1304" s="280">
        <v>0</v>
      </c>
      <c r="Q1304" s="280">
        <v>0.4</v>
      </c>
      <c r="R1304" s="280">
        <v>0</v>
      </c>
      <c r="S1304" s="280">
        <v>0</v>
      </c>
      <c r="T1304" s="280">
        <v>0.2</v>
      </c>
      <c r="U1304" s="280">
        <v>0</v>
      </c>
      <c r="V1304" s="280">
        <v>0</v>
      </c>
      <c r="W1304" s="281">
        <v>0.4</v>
      </c>
      <c r="X1304" s="282">
        <v>5808.8</v>
      </c>
      <c r="Y1304" s="295">
        <v>0.91792294807370178</v>
      </c>
      <c r="Z1304" s="282">
        <v>4552</v>
      </c>
      <c r="AA1304" s="295">
        <v>0.71931986978919749</v>
      </c>
      <c r="AB1304" s="282">
        <v>347.79999999999995</v>
      </c>
      <c r="AC1304" s="295">
        <v>5.4960336272557746E-2</v>
      </c>
      <c r="AD1304" s="296">
        <v>26.713334281470409</v>
      </c>
      <c r="AE1304" s="296">
        <v>31.91</v>
      </c>
      <c r="AF1304" s="296">
        <v>35.26</v>
      </c>
      <c r="AG1304" s="12"/>
      <c r="AH1304" s="282">
        <v>5671.4000000000005</v>
      </c>
      <c r="AI1304" s="280">
        <v>46</v>
      </c>
      <c r="AJ1304" s="280">
        <v>116.2</v>
      </c>
      <c r="AK1304" s="280">
        <v>690.20000000000016</v>
      </c>
      <c r="AL1304" s="280">
        <v>2067.8000000000002</v>
      </c>
      <c r="AM1304" s="280">
        <v>1859.3999999999999</v>
      </c>
      <c r="AN1304" s="280">
        <v>682.19999999999993</v>
      </c>
      <c r="AO1304" s="280">
        <v>152</v>
      </c>
      <c r="AP1304" s="280">
        <v>35.599999999999994</v>
      </c>
      <c r="AQ1304" s="280">
        <v>13.2</v>
      </c>
      <c r="AR1304" s="280">
        <v>4.4000000000000004</v>
      </c>
      <c r="AS1304" s="280">
        <v>1.4</v>
      </c>
      <c r="AT1304" s="280">
        <v>1.2</v>
      </c>
      <c r="AU1304" s="280">
        <v>0.60000000000000009</v>
      </c>
      <c r="AV1304" s="280">
        <v>0.4</v>
      </c>
      <c r="AW1304" s="280">
        <v>0</v>
      </c>
      <c r="AX1304" s="280">
        <v>0</v>
      </c>
      <c r="AY1304" s="280">
        <v>0.2</v>
      </c>
      <c r="AZ1304" s="280">
        <v>0</v>
      </c>
      <c r="BA1304" s="280">
        <v>0</v>
      </c>
      <c r="BB1304" s="281">
        <v>0.60000000000000009</v>
      </c>
      <c r="BC1304" s="282">
        <v>4817</v>
      </c>
      <c r="BD1304" s="295">
        <v>0.84934936699932984</v>
      </c>
      <c r="BE1304" s="282">
        <v>3167.4000000000005</v>
      </c>
      <c r="BF1304" s="295">
        <v>0.55848644073773679</v>
      </c>
      <c r="BG1304" s="282">
        <v>209</v>
      </c>
      <c r="BH1304" s="295">
        <v>3.6851571040660148E-2</v>
      </c>
      <c r="BI1304" s="296">
        <v>25.02729625841944</v>
      </c>
      <c r="BJ1304" s="296">
        <v>30.17</v>
      </c>
      <c r="BK1304" s="296">
        <v>34.020000000000003</v>
      </c>
      <c r="BL1304" s="12"/>
      <c r="BM1304" s="282">
        <v>11999.600000000002</v>
      </c>
      <c r="BN1304" s="280">
        <v>167.6</v>
      </c>
      <c r="BO1304" s="280">
        <v>180.4</v>
      </c>
      <c r="BP1304" s="280">
        <v>1022.8</v>
      </c>
      <c r="BQ1304" s="280">
        <v>3790.6</v>
      </c>
      <c r="BR1304" s="280">
        <v>4314.2</v>
      </c>
      <c r="BS1304" s="280">
        <v>1966.1999999999996</v>
      </c>
      <c r="BT1304" s="280">
        <v>425.59999999999997</v>
      </c>
      <c r="BU1304" s="280">
        <v>85.000000000000014</v>
      </c>
      <c r="BV1304" s="280">
        <v>29.599999999999998</v>
      </c>
      <c r="BW1304" s="280">
        <v>9.2000000000000028</v>
      </c>
      <c r="BX1304" s="280">
        <v>3</v>
      </c>
      <c r="BY1304" s="280">
        <v>2.5999999999999996</v>
      </c>
      <c r="BZ1304" s="280">
        <v>0.60000000000000009</v>
      </c>
      <c r="CA1304" s="280">
        <v>0.8</v>
      </c>
      <c r="CB1304" s="280">
        <v>0</v>
      </c>
      <c r="CC1304" s="280">
        <v>0</v>
      </c>
      <c r="CD1304" s="280">
        <v>0.4</v>
      </c>
      <c r="CE1304" s="280">
        <v>0</v>
      </c>
      <c r="CF1304" s="280">
        <v>0</v>
      </c>
      <c r="CG1304" s="281">
        <v>1</v>
      </c>
      <c r="CH1304" s="238">
        <v>10625.800000000001</v>
      </c>
      <c r="CI1304" s="259">
        <v>0.88551285042834749</v>
      </c>
      <c r="CJ1304" s="238">
        <v>7719.4</v>
      </c>
      <c r="CK1304" s="259">
        <v>0.64330477682589404</v>
      </c>
      <c r="CL1304" s="238">
        <v>556.79999999999995</v>
      </c>
      <c r="CM1304" s="259">
        <v>4.6401546718223927E-2</v>
      </c>
      <c r="CN1304" s="260">
        <v>25.916458048601715</v>
      </c>
      <c r="CO1304" s="260">
        <v>31.21</v>
      </c>
      <c r="CP1304" s="260">
        <v>34.75</v>
      </c>
      <c r="CQ1304" s="8"/>
    </row>
    <row r="1305" spans="1:95" x14ac:dyDescent="0.35">
      <c r="A1305" s="134"/>
      <c r="B1305" s="283" t="s">
        <v>59</v>
      </c>
      <c r="C1305" s="284">
        <v>6557.4000000000005</v>
      </c>
      <c r="D1305" s="285">
        <v>122.00000000000001</v>
      </c>
      <c r="E1305" s="285">
        <v>65</v>
      </c>
      <c r="F1305" s="285">
        <v>337.4</v>
      </c>
      <c r="G1305" s="285">
        <v>1756.6</v>
      </c>
      <c r="H1305" s="285">
        <v>2534.9999999999995</v>
      </c>
      <c r="I1305" s="285">
        <v>1353.3999999999999</v>
      </c>
      <c r="J1305" s="285">
        <v>295.79999999999995</v>
      </c>
      <c r="K1305" s="285">
        <v>59.400000000000006</v>
      </c>
      <c r="L1305" s="285">
        <v>20.400000000000002</v>
      </c>
      <c r="M1305" s="285">
        <v>6.6000000000000005</v>
      </c>
      <c r="N1305" s="285">
        <v>2</v>
      </c>
      <c r="O1305" s="285">
        <v>1.5999999999999999</v>
      </c>
      <c r="P1305" s="285">
        <v>0.4</v>
      </c>
      <c r="Q1305" s="285">
        <v>0.4</v>
      </c>
      <c r="R1305" s="285">
        <v>0</v>
      </c>
      <c r="S1305" s="285">
        <v>0.4</v>
      </c>
      <c r="T1305" s="285">
        <v>0.4</v>
      </c>
      <c r="U1305" s="285">
        <v>0</v>
      </c>
      <c r="V1305" s="285">
        <v>0</v>
      </c>
      <c r="W1305" s="286">
        <v>0.60000000000000009</v>
      </c>
      <c r="X1305" s="287">
        <v>6032.0000000000009</v>
      </c>
      <c r="Y1305" s="297">
        <v>0.91987678043126853</v>
      </c>
      <c r="Z1305" s="287">
        <v>4753.2</v>
      </c>
      <c r="AA1305" s="297">
        <v>0.72486046298837947</v>
      </c>
      <c r="AB1305" s="287">
        <v>387.4</v>
      </c>
      <c r="AC1305" s="297">
        <v>5.9078293225973702E-2</v>
      </c>
      <c r="AD1305" s="298">
        <v>26.777596055763464</v>
      </c>
      <c r="AE1305" s="298">
        <v>31.91</v>
      </c>
      <c r="AF1305" s="298">
        <v>35.353999999999978</v>
      </c>
      <c r="AG1305" s="12"/>
      <c r="AH1305" s="287">
        <v>5947.8000000000011</v>
      </c>
      <c r="AI1305" s="285">
        <v>49.4</v>
      </c>
      <c r="AJ1305" s="285">
        <v>116.4</v>
      </c>
      <c r="AK1305" s="285">
        <v>700.4000000000002</v>
      </c>
      <c r="AL1305" s="285">
        <v>2127.0000000000005</v>
      </c>
      <c r="AM1305" s="285">
        <v>1959.1999999999998</v>
      </c>
      <c r="AN1305" s="285">
        <v>746.99999999999989</v>
      </c>
      <c r="AO1305" s="285">
        <v>176.39999999999998</v>
      </c>
      <c r="AP1305" s="285">
        <v>42.8</v>
      </c>
      <c r="AQ1305" s="285">
        <v>16.799999999999997</v>
      </c>
      <c r="AR1305" s="285">
        <v>5.8000000000000007</v>
      </c>
      <c r="AS1305" s="285">
        <v>2</v>
      </c>
      <c r="AT1305" s="285">
        <v>1.6</v>
      </c>
      <c r="AU1305" s="285">
        <v>0.8</v>
      </c>
      <c r="AV1305" s="285">
        <v>0.60000000000000009</v>
      </c>
      <c r="AW1305" s="285">
        <v>0.2</v>
      </c>
      <c r="AX1305" s="285">
        <v>0.2</v>
      </c>
      <c r="AY1305" s="285">
        <v>0.4</v>
      </c>
      <c r="AZ1305" s="285">
        <v>0</v>
      </c>
      <c r="BA1305" s="285">
        <v>0</v>
      </c>
      <c r="BB1305" s="286">
        <v>0.8</v>
      </c>
      <c r="BC1305" s="287">
        <v>5079.3999999999996</v>
      </c>
      <c r="BD1305" s="297">
        <v>0.85399643565688133</v>
      </c>
      <c r="BE1305" s="287">
        <v>3385.4000000000005</v>
      </c>
      <c r="BF1305" s="297">
        <v>0.56918524496452472</v>
      </c>
      <c r="BG1305" s="287">
        <v>247.8</v>
      </c>
      <c r="BH1305" s="297">
        <v>4.1662463431857151E-2</v>
      </c>
      <c r="BI1305" s="298">
        <v>25.126906836117595</v>
      </c>
      <c r="BJ1305" s="298">
        <v>30.17</v>
      </c>
      <c r="BK1305" s="298">
        <v>34.203999999999979</v>
      </c>
      <c r="BL1305" s="12"/>
      <c r="BM1305" s="287">
        <v>12505.2</v>
      </c>
      <c r="BN1305" s="285">
        <v>171.39999999999998</v>
      </c>
      <c r="BO1305" s="285">
        <v>181.4</v>
      </c>
      <c r="BP1305" s="285">
        <v>1037.8</v>
      </c>
      <c r="BQ1305" s="285">
        <v>3883.6</v>
      </c>
      <c r="BR1305" s="285">
        <v>4494.2</v>
      </c>
      <c r="BS1305" s="285">
        <v>2100.3999999999996</v>
      </c>
      <c r="BT1305" s="285">
        <v>472.19999999999993</v>
      </c>
      <c r="BU1305" s="285">
        <v>102.2</v>
      </c>
      <c r="BV1305" s="285">
        <v>37.199999999999996</v>
      </c>
      <c r="BW1305" s="285">
        <v>12.400000000000002</v>
      </c>
      <c r="BX1305" s="285">
        <v>4</v>
      </c>
      <c r="BY1305" s="285">
        <v>3.1999999999999997</v>
      </c>
      <c r="BZ1305" s="285">
        <v>1.2000000000000002</v>
      </c>
      <c r="CA1305" s="285">
        <v>1</v>
      </c>
      <c r="CB1305" s="285">
        <v>0.2</v>
      </c>
      <c r="CC1305" s="285">
        <v>0.6</v>
      </c>
      <c r="CD1305" s="285">
        <v>0.8</v>
      </c>
      <c r="CE1305" s="285">
        <v>0</v>
      </c>
      <c r="CF1305" s="285">
        <v>0</v>
      </c>
      <c r="CG1305" s="286">
        <v>1.4</v>
      </c>
      <c r="CH1305" s="243">
        <v>11111.400000000001</v>
      </c>
      <c r="CI1305" s="261">
        <v>0.88854236637558781</v>
      </c>
      <c r="CJ1305" s="243">
        <v>8138.5999999999995</v>
      </c>
      <c r="CK1305" s="261">
        <v>0.65081726001983164</v>
      </c>
      <c r="CL1305" s="243">
        <v>635.20000000000005</v>
      </c>
      <c r="CM1305" s="261">
        <v>5.079486933435691E-2</v>
      </c>
      <c r="CN1305" s="262">
        <v>25.993503943396941</v>
      </c>
      <c r="CO1305" s="262">
        <v>31.21</v>
      </c>
      <c r="CP1305" s="262">
        <v>34.89</v>
      </c>
      <c r="CQ1305" s="8"/>
    </row>
    <row r="1306" spans="1:95" x14ac:dyDescent="0.35">
      <c r="A1306" s="134"/>
      <c r="B1306" s="288" t="s">
        <v>60</v>
      </c>
      <c r="C1306" s="289">
        <v>6715.6</v>
      </c>
      <c r="D1306" s="290">
        <v>122.20000000000002</v>
      </c>
      <c r="E1306" s="290">
        <v>65.2</v>
      </c>
      <c r="F1306" s="290">
        <v>339.79999999999995</v>
      </c>
      <c r="G1306" s="290">
        <v>1772.3999999999999</v>
      </c>
      <c r="H1306" s="290">
        <v>2560.9999999999995</v>
      </c>
      <c r="I1306" s="290">
        <v>1394.6</v>
      </c>
      <c r="J1306" s="290">
        <v>331.99999999999994</v>
      </c>
      <c r="K1306" s="290">
        <v>79.599999999999994</v>
      </c>
      <c r="L1306" s="290">
        <v>28.6</v>
      </c>
      <c r="M1306" s="290">
        <v>10.399999999999999</v>
      </c>
      <c r="N1306" s="290">
        <v>3</v>
      </c>
      <c r="O1306" s="290">
        <v>2.8000000000000012</v>
      </c>
      <c r="P1306" s="290">
        <v>1.2000000000000002</v>
      </c>
      <c r="Q1306" s="290">
        <v>0.8</v>
      </c>
      <c r="R1306" s="290">
        <v>0</v>
      </c>
      <c r="S1306" s="290">
        <v>0.60000000000000009</v>
      </c>
      <c r="T1306" s="290">
        <v>0.60000000000000009</v>
      </c>
      <c r="U1306" s="290">
        <v>0</v>
      </c>
      <c r="V1306" s="290">
        <v>0</v>
      </c>
      <c r="W1306" s="291">
        <v>0.8</v>
      </c>
      <c r="X1306" s="292">
        <v>6187.4000000000015</v>
      </c>
      <c r="Y1306" s="299">
        <v>0.92134731073917464</v>
      </c>
      <c r="Z1306" s="292">
        <v>4896.3999999999996</v>
      </c>
      <c r="AA1306" s="299">
        <v>0.72910834474953834</v>
      </c>
      <c r="AB1306" s="292">
        <v>459.79999999999995</v>
      </c>
      <c r="AC1306" s="299">
        <v>6.8467448924891289E-2</v>
      </c>
      <c r="AD1306" s="300">
        <v>27.034726308892893</v>
      </c>
      <c r="AE1306" s="300">
        <v>32.29</v>
      </c>
      <c r="AF1306" s="300">
        <v>36.090000000000003</v>
      </c>
      <c r="AG1306" s="12"/>
      <c r="AH1306" s="292">
        <v>6076.2000000000016</v>
      </c>
      <c r="AI1306" s="290">
        <v>50</v>
      </c>
      <c r="AJ1306" s="290">
        <v>116.6</v>
      </c>
      <c r="AK1306" s="290">
        <v>703.20000000000027</v>
      </c>
      <c r="AL1306" s="290">
        <v>2137.2000000000003</v>
      </c>
      <c r="AM1306" s="290">
        <v>1988.1999999999998</v>
      </c>
      <c r="AN1306" s="290">
        <v>784.2</v>
      </c>
      <c r="AO1306" s="290">
        <v>200.39999999999995</v>
      </c>
      <c r="AP1306" s="290">
        <v>54.199999999999989</v>
      </c>
      <c r="AQ1306" s="290">
        <v>23.2</v>
      </c>
      <c r="AR1306" s="290">
        <v>7.8000000000000007</v>
      </c>
      <c r="AS1306" s="290">
        <v>3.8000000000000003</v>
      </c>
      <c r="AT1306" s="290">
        <v>2.8</v>
      </c>
      <c r="AU1306" s="290">
        <v>1.4000000000000001</v>
      </c>
      <c r="AV1306" s="290">
        <v>1.2</v>
      </c>
      <c r="AW1306" s="290">
        <v>0.60000000000000009</v>
      </c>
      <c r="AX1306" s="290">
        <v>0.2</v>
      </c>
      <c r="AY1306" s="290">
        <v>0.4</v>
      </c>
      <c r="AZ1306" s="290">
        <v>0</v>
      </c>
      <c r="BA1306" s="290">
        <v>0</v>
      </c>
      <c r="BB1306" s="291">
        <v>0.8</v>
      </c>
      <c r="BC1306" s="292">
        <v>5204.2</v>
      </c>
      <c r="BD1306" s="299">
        <v>0.85648925315164059</v>
      </c>
      <c r="BE1306" s="292">
        <v>3502.2000000000003</v>
      </c>
      <c r="BF1306" s="299">
        <v>0.57637997432605892</v>
      </c>
      <c r="BG1306" s="292">
        <v>296.19999999999993</v>
      </c>
      <c r="BH1306" s="299">
        <v>4.8747572495967853E-2</v>
      </c>
      <c r="BI1306" s="300">
        <v>25.400268259767547</v>
      </c>
      <c r="BJ1306" s="300">
        <v>30.66</v>
      </c>
      <c r="BK1306" s="300">
        <v>34.9</v>
      </c>
      <c r="BL1306" s="12"/>
      <c r="BM1306" s="292">
        <v>12791.800000000001</v>
      </c>
      <c r="BN1306" s="290">
        <v>172.2</v>
      </c>
      <c r="BO1306" s="290">
        <v>181.8</v>
      </c>
      <c r="BP1306" s="290">
        <v>1043</v>
      </c>
      <c r="BQ1306" s="290">
        <v>3909.6</v>
      </c>
      <c r="BR1306" s="290">
        <v>4549.2</v>
      </c>
      <c r="BS1306" s="290">
        <v>2178.7999999999997</v>
      </c>
      <c r="BT1306" s="290">
        <v>532.4</v>
      </c>
      <c r="BU1306" s="290">
        <v>133.79999999999998</v>
      </c>
      <c r="BV1306" s="290">
        <v>51.8</v>
      </c>
      <c r="BW1306" s="290">
        <v>18.200000000000003</v>
      </c>
      <c r="BX1306" s="290">
        <v>6.8000000000000016</v>
      </c>
      <c r="BY1306" s="290">
        <v>5.6000000000000014</v>
      </c>
      <c r="BZ1306" s="290">
        <v>2.6</v>
      </c>
      <c r="CA1306" s="290">
        <v>1.9999999999999998</v>
      </c>
      <c r="CB1306" s="290">
        <v>0.60000000000000009</v>
      </c>
      <c r="CC1306" s="290">
        <v>0.8</v>
      </c>
      <c r="CD1306" s="290">
        <v>1</v>
      </c>
      <c r="CE1306" s="290">
        <v>0</v>
      </c>
      <c r="CF1306" s="290">
        <v>0</v>
      </c>
      <c r="CG1306" s="291">
        <v>1.6</v>
      </c>
      <c r="CH1306" s="248">
        <v>11391.600000000002</v>
      </c>
      <c r="CI1306" s="263">
        <v>0.89053925170812565</v>
      </c>
      <c r="CJ1306" s="248">
        <v>8398.6</v>
      </c>
      <c r="CK1306" s="263">
        <v>0.65656123454087767</v>
      </c>
      <c r="CL1306" s="248">
        <v>756</v>
      </c>
      <c r="CM1306" s="263">
        <v>5.9100361168873808E-2</v>
      </c>
      <c r="CN1306" s="264">
        <v>26.258346597038791</v>
      </c>
      <c r="CO1306" s="264">
        <v>31.64</v>
      </c>
      <c r="CP1306" s="264">
        <v>35.6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70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50.142857142857146</v>
      </c>
      <c r="D1309" s="192">
        <v>0</v>
      </c>
      <c r="E1309" s="63">
        <v>0.2857142857142857</v>
      </c>
      <c r="F1309" s="63">
        <v>0.5714285714285714</v>
      </c>
      <c r="G1309" s="63">
        <v>3.1428571428571428</v>
      </c>
      <c r="H1309" s="63">
        <v>10.857142857142858</v>
      </c>
      <c r="I1309" s="63">
        <v>16.142857142857142</v>
      </c>
      <c r="J1309" s="63">
        <v>10.714285714285714</v>
      </c>
      <c r="K1309" s="63">
        <v>4.1428571428571432</v>
      </c>
      <c r="L1309" s="63">
        <v>1.8571428571428572</v>
      </c>
      <c r="M1309" s="63">
        <v>1</v>
      </c>
      <c r="N1309" s="63">
        <v>0.8571428571428571</v>
      </c>
      <c r="O1309" s="63">
        <v>0.42857142857142855</v>
      </c>
      <c r="P1309" s="63">
        <v>0.14285714285714285</v>
      </c>
      <c r="Q1309" s="63">
        <v>0</v>
      </c>
      <c r="R1309" s="63">
        <v>0</v>
      </c>
      <c r="S1309" s="63">
        <v>0</v>
      </c>
      <c r="T1309" s="63">
        <v>0</v>
      </c>
      <c r="U1309" s="63">
        <v>0</v>
      </c>
      <c r="V1309" s="63">
        <v>0</v>
      </c>
      <c r="W1309" s="193">
        <v>0</v>
      </c>
      <c r="X1309" s="193">
        <v>49.285714285714285</v>
      </c>
      <c r="Y1309" s="24">
        <v>0.98290598290598286</v>
      </c>
      <c r="Z1309" s="193">
        <v>46.714285714285715</v>
      </c>
      <c r="AA1309" s="24">
        <v>0.93162393162393153</v>
      </c>
      <c r="AB1309" s="193">
        <v>19.142857142857142</v>
      </c>
      <c r="AC1309" s="24">
        <v>0.38176638176638172</v>
      </c>
      <c r="AD1309" s="19">
        <v>34.176182336182336</v>
      </c>
      <c r="AE1309" s="19">
        <v>41.052</v>
      </c>
      <c r="AF1309" s="19">
        <v>49.957999999999991</v>
      </c>
      <c r="AG1309" s="8"/>
      <c r="AH1309" s="70">
        <v>55.142857142857153</v>
      </c>
      <c r="AI1309" s="192">
        <v>0</v>
      </c>
      <c r="AJ1309" s="63">
        <v>0.14285714285714285</v>
      </c>
      <c r="AK1309" s="63">
        <v>0.8571428571428571</v>
      </c>
      <c r="AL1309" s="63">
        <v>5.8571428571428568</v>
      </c>
      <c r="AM1309" s="63">
        <v>16</v>
      </c>
      <c r="AN1309" s="63">
        <v>17.142857142857142</v>
      </c>
      <c r="AO1309" s="63">
        <v>7</v>
      </c>
      <c r="AP1309" s="63">
        <v>3.5714285714285716</v>
      </c>
      <c r="AQ1309" s="63">
        <v>1.4285714285714286</v>
      </c>
      <c r="AR1309" s="63">
        <v>0.7142857142857143</v>
      </c>
      <c r="AS1309" s="63">
        <v>0.42857142857142855</v>
      </c>
      <c r="AT1309" s="63">
        <v>0.7142857142857143</v>
      </c>
      <c r="AU1309" s="63">
        <v>0.42857142857142855</v>
      </c>
      <c r="AV1309" s="63">
        <v>0.2857142857142857</v>
      </c>
      <c r="AW1309" s="63">
        <v>0.2857142857142857</v>
      </c>
      <c r="AX1309" s="63">
        <v>0.14285714285714285</v>
      </c>
      <c r="AY1309" s="63">
        <v>0</v>
      </c>
      <c r="AZ1309" s="63">
        <v>0.14285714285714285</v>
      </c>
      <c r="BA1309" s="63">
        <v>0</v>
      </c>
      <c r="BB1309" s="193">
        <v>0</v>
      </c>
      <c r="BC1309" s="193">
        <v>54.142857142857146</v>
      </c>
      <c r="BD1309" s="24">
        <v>0.98186528497409309</v>
      </c>
      <c r="BE1309" s="193">
        <v>50.142857142857146</v>
      </c>
      <c r="BF1309" s="24">
        <v>0.90932642487046622</v>
      </c>
      <c r="BG1309" s="193">
        <v>15.142857142857142</v>
      </c>
      <c r="BH1309" s="24">
        <v>0.27461139896373049</v>
      </c>
      <c r="BI1309" s="19">
        <v>33.186761658031102</v>
      </c>
      <c r="BJ1309" s="19">
        <v>39.954999999999998</v>
      </c>
      <c r="BK1309" s="19">
        <v>52.318999999999988</v>
      </c>
      <c r="BL1309" s="8"/>
      <c r="BM1309" s="70">
        <v>105.28571428571429</v>
      </c>
      <c r="BN1309" s="192">
        <v>0</v>
      </c>
      <c r="BO1309" s="63">
        <v>0.42857142857142855</v>
      </c>
      <c r="BP1309" s="63">
        <v>1.4285714285714286</v>
      </c>
      <c r="BQ1309" s="63">
        <v>9</v>
      </c>
      <c r="BR1309" s="63">
        <v>26.857142857142858</v>
      </c>
      <c r="BS1309" s="63">
        <v>33.285714285714285</v>
      </c>
      <c r="BT1309" s="63">
        <v>17.714285714285715</v>
      </c>
      <c r="BU1309" s="63">
        <v>7.7142857142857144</v>
      </c>
      <c r="BV1309" s="63">
        <v>3.2857142857142856</v>
      </c>
      <c r="BW1309" s="63">
        <v>1.7142857142857142</v>
      </c>
      <c r="BX1309" s="63">
        <v>1.2857142857142858</v>
      </c>
      <c r="BY1309" s="63">
        <v>1.1428571428571428</v>
      </c>
      <c r="BZ1309" s="63">
        <v>0.5714285714285714</v>
      </c>
      <c r="CA1309" s="63">
        <v>0.2857142857142857</v>
      </c>
      <c r="CB1309" s="63">
        <v>0.2857142857142857</v>
      </c>
      <c r="CC1309" s="63">
        <v>0.14285714285714285</v>
      </c>
      <c r="CD1309" s="63">
        <v>0</v>
      </c>
      <c r="CE1309" s="63">
        <v>0.14285714285714285</v>
      </c>
      <c r="CF1309" s="63">
        <v>0</v>
      </c>
      <c r="CG1309" s="193">
        <v>0</v>
      </c>
      <c r="CH1309" s="193">
        <v>103.42857142857143</v>
      </c>
      <c r="CI1309" s="24">
        <v>0.98236092265943009</v>
      </c>
      <c r="CJ1309" s="193">
        <v>96.857142857142861</v>
      </c>
      <c r="CK1309" s="24">
        <v>0.9199457259158752</v>
      </c>
      <c r="CL1309" s="193">
        <v>34.285714285714285</v>
      </c>
      <c r="CM1309" s="24">
        <v>0.32564450474898232</v>
      </c>
      <c r="CN1309" s="19">
        <v>33.657978290366337</v>
      </c>
      <c r="CO1309" s="19">
        <v>40.604999999999997</v>
      </c>
      <c r="CP1309" s="19">
        <v>51.476000000000013</v>
      </c>
      <c r="CQ1309" s="8"/>
    </row>
    <row r="1310" spans="1:95" x14ac:dyDescent="0.35">
      <c r="A1310" s="134"/>
      <c r="B1310" s="184">
        <v>4.1667000000000003E-2</v>
      </c>
      <c r="C1310" s="71">
        <v>32.714285714285715</v>
      </c>
      <c r="D1310" s="154">
        <v>0</v>
      </c>
      <c r="E1310" s="91">
        <v>0.14285714285714285</v>
      </c>
      <c r="F1310" s="91">
        <v>0.14285714285714285</v>
      </c>
      <c r="G1310" s="91">
        <v>1.7142857142857142</v>
      </c>
      <c r="H1310" s="91">
        <v>6.5714285714285712</v>
      </c>
      <c r="I1310" s="91">
        <v>9</v>
      </c>
      <c r="J1310" s="91">
        <v>6.8571428571428568</v>
      </c>
      <c r="K1310" s="91">
        <v>4.8571428571428568</v>
      </c>
      <c r="L1310" s="91">
        <v>1.2857142857142858</v>
      </c>
      <c r="M1310" s="91">
        <v>1.1428571428571428</v>
      </c>
      <c r="N1310" s="91">
        <v>0.2857142857142857</v>
      </c>
      <c r="O1310" s="91">
        <v>0</v>
      </c>
      <c r="P1310" s="91">
        <v>0.14285714285714285</v>
      </c>
      <c r="Q1310" s="91">
        <v>0.2857142857142857</v>
      </c>
      <c r="R1310" s="91">
        <v>0</v>
      </c>
      <c r="S1310" s="91">
        <v>0.14285714285714285</v>
      </c>
      <c r="T1310" s="91">
        <v>0.14285714285714285</v>
      </c>
      <c r="U1310" s="91">
        <v>0</v>
      </c>
      <c r="V1310" s="91">
        <v>0</v>
      </c>
      <c r="W1310" s="194">
        <v>0</v>
      </c>
      <c r="X1310" s="194">
        <v>32.428571428571431</v>
      </c>
      <c r="Y1310" s="25">
        <v>0.99126637554585151</v>
      </c>
      <c r="Z1310" s="194">
        <v>31.142857142857142</v>
      </c>
      <c r="AA1310" s="25">
        <v>0.95196506550218341</v>
      </c>
      <c r="AB1310" s="194">
        <v>15.142857142857142</v>
      </c>
      <c r="AC1310" s="25">
        <v>0.46288209606986896</v>
      </c>
      <c r="AD1310" s="21">
        <v>35.882838427947611</v>
      </c>
      <c r="AE1310" s="21">
        <v>43.22</v>
      </c>
      <c r="AF1310" s="21">
        <v>51.33</v>
      </c>
      <c r="AG1310" s="8"/>
      <c r="AH1310" s="71">
        <v>30.857142857142851</v>
      </c>
      <c r="AI1310" s="154">
        <v>0.14285714285714285</v>
      </c>
      <c r="AJ1310" s="91">
        <v>0.14285714285714285</v>
      </c>
      <c r="AK1310" s="91">
        <v>0.42857142857142855</v>
      </c>
      <c r="AL1310" s="91">
        <v>2.8571428571428572</v>
      </c>
      <c r="AM1310" s="91">
        <v>7.2857142857142856</v>
      </c>
      <c r="AN1310" s="91">
        <v>8.1428571428571423</v>
      </c>
      <c r="AO1310" s="91">
        <v>5.7142857142857144</v>
      </c>
      <c r="AP1310" s="91">
        <v>3.4285714285714284</v>
      </c>
      <c r="AQ1310" s="91">
        <v>1.2857142857142858</v>
      </c>
      <c r="AR1310" s="91">
        <v>0.2857142857142857</v>
      </c>
      <c r="AS1310" s="91">
        <v>0.42857142857142855</v>
      </c>
      <c r="AT1310" s="91">
        <v>0.2857142857142857</v>
      </c>
      <c r="AU1310" s="91">
        <v>0</v>
      </c>
      <c r="AV1310" s="91">
        <v>0.2857142857142857</v>
      </c>
      <c r="AW1310" s="91">
        <v>0.14285714285714285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30.142857142857142</v>
      </c>
      <c r="BD1310" s="25">
        <v>0.97685185185185208</v>
      </c>
      <c r="BE1310" s="194">
        <v>27.857142857142858</v>
      </c>
      <c r="BF1310" s="25">
        <v>0.90277777777777801</v>
      </c>
      <c r="BG1310" s="194">
        <v>11.857142857142858</v>
      </c>
      <c r="BH1310" s="25">
        <v>0.38425925925925936</v>
      </c>
      <c r="BI1310" s="21">
        <v>33.946527777777753</v>
      </c>
      <c r="BJ1310" s="21">
        <v>41.975999999999999</v>
      </c>
      <c r="BK1310" s="21">
        <v>49.405499999999947</v>
      </c>
      <c r="BL1310" s="8"/>
      <c r="BM1310" s="71">
        <v>63.571428571428577</v>
      </c>
      <c r="BN1310" s="154">
        <v>0.14285714285714285</v>
      </c>
      <c r="BO1310" s="91">
        <v>0.2857142857142857</v>
      </c>
      <c r="BP1310" s="91">
        <v>0.5714285714285714</v>
      </c>
      <c r="BQ1310" s="91">
        <v>4.5714285714285712</v>
      </c>
      <c r="BR1310" s="91">
        <v>13.857142857142858</v>
      </c>
      <c r="BS1310" s="91">
        <v>17.142857142857142</v>
      </c>
      <c r="BT1310" s="91">
        <v>12.571428571428571</v>
      </c>
      <c r="BU1310" s="91">
        <v>8.2857142857142865</v>
      </c>
      <c r="BV1310" s="91">
        <v>2.5714285714285716</v>
      </c>
      <c r="BW1310" s="91">
        <v>1.4285714285714286</v>
      </c>
      <c r="BX1310" s="91">
        <v>0.7142857142857143</v>
      </c>
      <c r="BY1310" s="91">
        <v>0.2857142857142857</v>
      </c>
      <c r="BZ1310" s="91">
        <v>0.14285714285714285</v>
      </c>
      <c r="CA1310" s="91">
        <v>0.5714285714285714</v>
      </c>
      <c r="CB1310" s="91">
        <v>0.14285714285714285</v>
      </c>
      <c r="CC1310" s="91">
        <v>0.14285714285714285</v>
      </c>
      <c r="CD1310" s="91">
        <v>0.14285714285714285</v>
      </c>
      <c r="CE1310" s="91">
        <v>0</v>
      </c>
      <c r="CF1310" s="91">
        <v>0</v>
      </c>
      <c r="CG1310" s="194">
        <v>0</v>
      </c>
      <c r="CH1310" s="194">
        <v>62.571428571428569</v>
      </c>
      <c r="CI1310" s="25">
        <v>0.98426966292134821</v>
      </c>
      <c r="CJ1310" s="194">
        <v>59</v>
      </c>
      <c r="CK1310" s="25">
        <v>0.92808988764044942</v>
      </c>
      <c r="CL1310" s="194">
        <v>27</v>
      </c>
      <c r="CM1310" s="25">
        <v>0.42471910112359545</v>
      </c>
      <c r="CN1310" s="21">
        <v>34.942966292134855</v>
      </c>
      <c r="CO1310" s="21">
        <v>42.872999999999998</v>
      </c>
      <c r="CP1310" s="21">
        <v>50.68</v>
      </c>
      <c r="CQ1310" s="8"/>
    </row>
    <row r="1311" spans="1:95" x14ac:dyDescent="0.35">
      <c r="A1311" s="134"/>
      <c r="B1311" s="184">
        <v>8.3333000000000004E-2</v>
      </c>
      <c r="C1311" s="71">
        <v>18.857142857142858</v>
      </c>
      <c r="D1311" s="154">
        <v>0</v>
      </c>
      <c r="E1311" s="91">
        <v>0</v>
      </c>
      <c r="F1311" s="91">
        <v>0.14285714285714285</v>
      </c>
      <c r="G1311" s="91">
        <v>1.5714285714285714</v>
      </c>
      <c r="H1311" s="91">
        <v>3.7142857142857144</v>
      </c>
      <c r="I1311" s="91">
        <v>6.1428571428571432</v>
      </c>
      <c r="J1311" s="91">
        <v>2.8571428571428572</v>
      </c>
      <c r="K1311" s="91">
        <v>2.7142857142857144</v>
      </c>
      <c r="L1311" s="91">
        <v>1.1428571428571428</v>
      </c>
      <c r="M1311" s="91">
        <v>0</v>
      </c>
      <c r="N1311" s="91">
        <v>0.2857142857142857</v>
      </c>
      <c r="O1311" s="91">
        <v>0.14285714285714285</v>
      </c>
      <c r="P1311" s="91">
        <v>0.14285714285714285</v>
      </c>
      <c r="Q1311" s="91">
        <v>0</v>
      </c>
      <c r="R1311" s="91">
        <v>0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18.714285714285715</v>
      </c>
      <c r="Y1311" s="25">
        <v>0.99242424242424243</v>
      </c>
      <c r="Z1311" s="194">
        <v>18.142857142857142</v>
      </c>
      <c r="AA1311" s="25">
        <v>0.96212121212121204</v>
      </c>
      <c r="AB1311" s="194">
        <v>7.2857142857142856</v>
      </c>
      <c r="AC1311" s="25">
        <v>0.38636363636363635</v>
      </c>
      <c r="AD1311" s="21">
        <v>34.577272727272728</v>
      </c>
      <c r="AE1311" s="21">
        <v>43.005499999999998</v>
      </c>
      <c r="AF1311" s="21">
        <v>49.375</v>
      </c>
      <c r="AG1311" s="8"/>
      <c r="AH1311" s="71">
        <v>17.285714285714281</v>
      </c>
      <c r="AI1311" s="154">
        <v>0.14285714285714285</v>
      </c>
      <c r="AJ1311" s="91">
        <v>0.14285714285714285</v>
      </c>
      <c r="AK1311" s="91">
        <v>0.5714285714285714</v>
      </c>
      <c r="AL1311" s="91">
        <v>1.4285714285714286</v>
      </c>
      <c r="AM1311" s="91">
        <v>3</v>
      </c>
      <c r="AN1311" s="91">
        <v>5.5714285714285712</v>
      </c>
      <c r="AO1311" s="91">
        <v>3.1428571428571428</v>
      </c>
      <c r="AP1311" s="91">
        <v>0.7142857142857143</v>
      </c>
      <c r="AQ1311" s="91">
        <v>1.5714285714285714</v>
      </c>
      <c r="AR1311" s="91">
        <v>0.14285714285714285</v>
      </c>
      <c r="AS1311" s="91">
        <v>0.14285714285714285</v>
      </c>
      <c r="AT1311" s="91">
        <v>0.2857142857142857</v>
      </c>
      <c r="AU1311" s="91">
        <v>0.14285714285714285</v>
      </c>
      <c r="AV1311" s="91">
        <v>0.14285714285714285</v>
      </c>
      <c r="AW1311" s="91">
        <v>0</v>
      </c>
      <c r="AX1311" s="91">
        <v>0</v>
      </c>
      <c r="AY1311" s="91">
        <v>0.14285714285714285</v>
      </c>
      <c r="AZ1311" s="91">
        <v>0</v>
      </c>
      <c r="BA1311" s="91">
        <v>0</v>
      </c>
      <c r="BB1311" s="194">
        <v>0</v>
      </c>
      <c r="BC1311" s="194">
        <v>16.428571428571427</v>
      </c>
      <c r="BD1311" s="25">
        <v>0.95041322314049603</v>
      </c>
      <c r="BE1311" s="194">
        <v>15.285714285714286</v>
      </c>
      <c r="BF1311" s="25">
        <v>0.8842975206611573</v>
      </c>
      <c r="BG1311" s="194">
        <v>6.4285714285714288</v>
      </c>
      <c r="BH1311" s="25">
        <v>0.37190082644628109</v>
      </c>
      <c r="BI1311" s="21">
        <v>34.559008264462818</v>
      </c>
      <c r="BJ1311" s="21">
        <v>45.041000000000004</v>
      </c>
      <c r="BK1311" s="21">
        <v>57.494999999999941</v>
      </c>
      <c r="BL1311" s="8"/>
      <c r="BM1311" s="71">
        <v>36.142857142857153</v>
      </c>
      <c r="BN1311" s="154">
        <v>0.14285714285714285</v>
      </c>
      <c r="BO1311" s="91">
        <v>0.14285714285714285</v>
      </c>
      <c r="BP1311" s="91">
        <v>0.7142857142857143</v>
      </c>
      <c r="BQ1311" s="91">
        <v>3</v>
      </c>
      <c r="BR1311" s="91">
        <v>6.7142857142857144</v>
      </c>
      <c r="BS1311" s="91">
        <v>11.714285714285714</v>
      </c>
      <c r="BT1311" s="91">
        <v>6</v>
      </c>
      <c r="BU1311" s="91">
        <v>3.4285714285714284</v>
      </c>
      <c r="BV1311" s="91">
        <v>2.7142857142857144</v>
      </c>
      <c r="BW1311" s="91">
        <v>0.14285714285714285</v>
      </c>
      <c r="BX1311" s="91">
        <v>0.42857142857142855</v>
      </c>
      <c r="BY1311" s="91">
        <v>0.42857142857142855</v>
      </c>
      <c r="BZ1311" s="91">
        <v>0.2857142857142857</v>
      </c>
      <c r="CA1311" s="91">
        <v>0.14285714285714285</v>
      </c>
      <c r="CB1311" s="91">
        <v>0</v>
      </c>
      <c r="CC1311" s="91">
        <v>0</v>
      </c>
      <c r="CD1311" s="91">
        <v>0.14285714285714285</v>
      </c>
      <c r="CE1311" s="91">
        <v>0</v>
      </c>
      <c r="CF1311" s="91">
        <v>0</v>
      </c>
      <c r="CG1311" s="194">
        <v>0</v>
      </c>
      <c r="CH1311" s="194">
        <v>35.142857142857146</v>
      </c>
      <c r="CI1311" s="25">
        <v>0.97233201581027651</v>
      </c>
      <c r="CJ1311" s="194">
        <v>33.428571428571431</v>
      </c>
      <c r="CK1311" s="25">
        <v>0.92490118577075076</v>
      </c>
      <c r="CL1311" s="194">
        <v>13.714285714285714</v>
      </c>
      <c r="CM1311" s="25">
        <v>0.3794466403162054</v>
      </c>
      <c r="CN1311" s="21">
        <v>34.568537549407147</v>
      </c>
      <c r="CO1311" s="21">
        <v>43.164000000000001</v>
      </c>
      <c r="CP1311" s="21">
        <v>49.577999999999989</v>
      </c>
      <c r="CQ1311" s="8"/>
    </row>
    <row r="1312" spans="1:95" x14ac:dyDescent="0.35">
      <c r="A1312" s="134"/>
      <c r="B1312" s="184">
        <v>0.125</v>
      </c>
      <c r="C1312" s="71">
        <v>12.285714285714285</v>
      </c>
      <c r="D1312" s="154">
        <v>0.14285714285714285</v>
      </c>
      <c r="E1312" s="91">
        <v>0</v>
      </c>
      <c r="F1312" s="91">
        <v>0.2857142857142857</v>
      </c>
      <c r="G1312" s="91">
        <v>0.7142857142857143</v>
      </c>
      <c r="H1312" s="91">
        <v>1.5714285714285714</v>
      </c>
      <c r="I1312" s="91">
        <v>3</v>
      </c>
      <c r="J1312" s="91">
        <v>2.8571428571428572</v>
      </c>
      <c r="K1312" s="91">
        <v>2.1428571428571428</v>
      </c>
      <c r="L1312" s="91">
        <v>0.8571428571428571</v>
      </c>
      <c r="M1312" s="91">
        <v>0.2857142857142857</v>
      </c>
      <c r="N1312" s="91">
        <v>0</v>
      </c>
      <c r="O1312" s="91">
        <v>0.14285714285714285</v>
      </c>
      <c r="P1312" s="91">
        <v>0.14285714285714285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0.14285714285714285</v>
      </c>
      <c r="X1312" s="194">
        <v>11.857142857142858</v>
      </c>
      <c r="Y1312" s="25">
        <v>0.9651162790697676</v>
      </c>
      <c r="Z1312" s="194">
        <v>11.285714285714286</v>
      </c>
      <c r="AA1312" s="25">
        <v>0.91860465116279089</v>
      </c>
      <c r="AB1312" s="194">
        <v>6.5714285714285712</v>
      </c>
      <c r="AC1312" s="25">
        <v>0.53488372093023262</v>
      </c>
      <c r="AD1312" s="21">
        <v>36.664069767441859</v>
      </c>
      <c r="AE1312" s="21">
        <v>44.219000000000001</v>
      </c>
      <c r="AF1312" s="21">
        <v>53.496499999999976</v>
      </c>
      <c r="AG1312" s="8"/>
      <c r="AH1312" s="71">
        <v>14.000000000000002</v>
      </c>
      <c r="AI1312" s="154">
        <v>0.2857142857142857</v>
      </c>
      <c r="AJ1312" s="91">
        <v>0</v>
      </c>
      <c r="AK1312" s="91">
        <v>0.42857142857142855</v>
      </c>
      <c r="AL1312" s="91">
        <v>1.2857142857142858</v>
      </c>
      <c r="AM1312" s="91">
        <v>2.2857142857142856</v>
      </c>
      <c r="AN1312" s="91">
        <v>3.4285714285714284</v>
      </c>
      <c r="AO1312" s="91">
        <v>2.8571428571428572</v>
      </c>
      <c r="AP1312" s="91">
        <v>1.4285714285714286</v>
      </c>
      <c r="AQ1312" s="91">
        <v>0.8571428571428571</v>
      </c>
      <c r="AR1312" s="91">
        <v>0.2857142857142857</v>
      </c>
      <c r="AS1312" s="91">
        <v>0.5714285714285714</v>
      </c>
      <c r="AT1312" s="91">
        <v>0.2857142857142857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13.285714285714286</v>
      </c>
      <c r="BD1312" s="25">
        <v>0.94897959183673464</v>
      </c>
      <c r="BE1312" s="194">
        <v>12</v>
      </c>
      <c r="BF1312" s="25">
        <v>0.85714285714285698</v>
      </c>
      <c r="BG1312" s="194">
        <v>6.2857142857142856</v>
      </c>
      <c r="BH1312" s="25">
        <v>0.44897959183673464</v>
      </c>
      <c r="BI1312" s="21">
        <v>34.883061224489794</v>
      </c>
      <c r="BJ1312" s="21">
        <v>44.736999999999988</v>
      </c>
      <c r="BK1312" s="21">
        <v>56.460999999999999</v>
      </c>
      <c r="BL1312" s="8"/>
      <c r="BM1312" s="71">
        <v>26.285714285714288</v>
      </c>
      <c r="BN1312" s="154">
        <v>0.42857142857142855</v>
      </c>
      <c r="BO1312" s="91">
        <v>0</v>
      </c>
      <c r="BP1312" s="91">
        <v>0.7142857142857143</v>
      </c>
      <c r="BQ1312" s="91">
        <v>2</v>
      </c>
      <c r="BR1312" s="91">
        <v>3.8571428571428572</v>
      </c>
      <c r="BS1312" s="91">
        <v>6.4285714285714288</v>
      </c>
      <c r="BT1312" s="91">
        <v>5.7142857142857144</v>
      </c>
      <c r="BU1312" s="91">
        <v>3.5714285714285716</v>
      </c>
      <c r="BV1312" s="91">
        <v>1.7142857142857142</v>
      </c>
      <c r="BW1312" s="91">
        <v>0.5714285714285714</v>
      </c>
      <c r="BX1312" s="91">
        <v>0.5714285714285714</v>
      </c>
      <c r="BY1312" s="91">
        <v>0.42857142857142855</v>
      </c>
      <c r="BZ1312" s="91">
        <v>0.14285714285714285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0.14285714285714285</v>
      </c>
      <c r="CH1312" s="194">
        <v>25.142857142857142</v>
      </c>
      <c r="CI1312" s="25">
        <v>0.9565217391304347</v>
      </c>
      <c r="CJ1312" s="194">
        <v>23.285714285714285</v>
      </c>
      <c r="CK1312" s="25">
        <v>0.88586956521739113</v>
      </c>
      <c r="CL1312" s="194">
        <v>12.857142857142858</v>
      </c>
      <c r="CM1312" s="25">
        <v>0.48913043478260865</v>
      </c>
      <c r="CN1312" s="21">
        <v>35.715489130434783</v>
      </c>
      <c r="CO1312" s="21">
        <v>44.31</v>
      </c>
      <c r="CP1312" s="21">
        <v>55.32</v>
      </c>
      <c r="CQ1312" s="8"/>
    </row>
    <row r="1313" spans="1:95" x14ac:dyDescent="0.35">
      <c r="A1313" s="134"/>
      <c r="B1313" s="184">
        <v>0.16666700000000001</v>
      </c>
      <c r="C1313" s="71">
        <v>15.714285714285714</v>
      </c>
      <c r="D1313" s="154">
        <v>0</v>
      </c>
      <c r="E1313" s="91">
        <v>0</v>
      </c>
      <c r="F1313" s="91">
        <v>0.7142857142857143</v>
      </c>
      <c r="G1313" s="91">
        <v>1.5714285714285714</v>
      </c>
      <c r="H1313" s="91">
        <v>2.1428571428571428</v>
      </c>
      <c r="I1313" s="91">
        <v>3.8571428571428572</v>
      </c>
      <c r="J1313" s="91">
        <v>3.5714285714285716</v>
      </c>
      <c r="K1313" s="91">
        <v>2.2857142857142856</v>
      </c>
      <c r="L1313" s="91">
        <v>0.7142857142857143</v>
      </c>
      <c r="M1313" s="91">
        <v>0.14285714285714285</v>
      </c>
      <c r="N1313" s="91">
        <v>0.2857142857142857</v>
      </c>
      <c r="O1313" s="91">
        <v>0.2857142857142857</v>
      </c>
      <c r="P1313" s="91">
        <v>0.14285714285714285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15</v>
      </c>
      <c r="Y1313" s="25">
        <v>0.95454545454545459</v>
      </c>
      <c r="Z1313" s="194">
        <v>14</v>
      </c>
      <c r="AA1313" s="25">
        <v>0.89090909090909098</v>
      </c>
      <c r="AB1313" s="194">
        <v>7.4285714285714288</v>
      </c>
      <c r="AC1313" s="25">
        <v>0.47272727272727277</v>
      </c>
      <c r="AD1313" s="21">
        <v>34.692363636363638</v>
      </c>
      <c r="AE1313" s="21">
        <v>43.351499999999994</v>
      </c>
      <c r="AF1313" s="21">
        <v>54.108999999999966</v>
      </c>
      <c r="AG1313" s="8"/>
      <c r="AH1313" s="71">
        <v>15.285714285714283</v>
      </c>
      <c r="AI1313" s="154">
        <v>0</v>
      </c>
      <c r="AJ1313" s="91">
        <v>0</v>
      </c>
      <c r="AK1313" s="91">
        <v>0.2857142857142857</v>
      </c>
      <c r="AL1313" s="91">
        <v>0.8571428571428571</v>
      </c>
      <c r="AM1313" s="91">
        <v>3.1428571428571428</v>
      </c>
      <c r="AN1313" s="91">
        <v>4.1428571428571432</v>
      </c>
      <c r="AO1313" s="91">
        <v>3.7142857142857144</v>
      </c>
      <c r="AP1313" s="91">
        <v>1.1428571428571428</v>
      </c>
      <c r="AQ1313" s="91">
        <v>0.7142857142857143</v>
      </c>
      <c r="AR1313" s="91">
        <v>0.42857142857142855</v>
      </c>
      <c r="AS1313" s="91">
        <v>0.5714285714285714</v>
      </c>
      <c r="AT1313" s="91">
        <v>0.14285714285714285</v>
      </c>
      <c r="AU1313" s="91">
        <v>0</v>
      </c>
      <c r="AV1313" s="91">
        <v>0.14285714285714285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15</v>
      </c>
      <c r="BD1313" s="25">
        <v>0.98130841121495349</v>
      </c>
      <c r="BE1313" s="194">
        <v>14.428571428571429</v>
      </c>
      <c r="BF1313" s="25">
        <v>0.94392523364486003</v>
      </c>
      <c r="BG1313" s="194">
        <v>6.8571428571428568</v>
      </c>
      <c r="BH1313" s="25">
        <v>0.44859813084112155</v>
      </c>
      <c r="BI1313" s="21">
        <v>35.321121495327112</v>
      </c>
      <c r="BJ1313" s="21">
        <v>43.225999999999999</v>
      </c>
      <c r="BK1313" s="21">
        <v>56.525999999999996</v>
      </c>
      <c r="BL1313" s="8"/>
      <c r="BM1313" s="71">
        <v>30.999999999999996</v>
      </c>
      <c r="BN1313" s="154">
        <v>0</v>
      </c>
      <c r="BO1313" s="91">
        <v>0</v>
      </c>
      <c r="BP1313" s="91">
        <v>1</v>
      </c>
      <c r="BQ1313" s="91">
        <v>2.4285714285714284</v>
      </c>
      <c r="BR1313" s="91">
        <v>5.2857142857142856</v>
      </c>
      <c r="BS1313" s="91">
        <v>8</v>
      </c>
      <c r="BT1313" s="91">
        <v>7.2857142857142856</v>
      </c>
      <c r="BU1313" s="91">
        <v>3.4285714285714284</v>
      </c>
      <c r="BV1313" s="91">
        <v>1.4285714285714286</v>
      </c>
      <c r="BW1313" s="91">
        <v>0.5714285714285714</v>
      </c>
      <c r="BX1313" s="91">
        <v>0.8571428571428571</v>
      </c>
      <c r="BY1313" s="91">
        <v>0.42857142857142855</v>
      </c>
      <c r="BZ1313" s="91">
        <v>0.14285714285714285</v>
      </c>
      <c r="CA1313" s="91">
        <v>0.14285714285714285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30</v>
      </c>
      <c r="CI1313" s="25">
        <v>0.96774193548387111</v>
      </c>
      <c r="CJ1313" s="194">
        <v>28.428571428571427</v>
      </c>
      <c r="CK1313" s="25">
        <v>0.91705069124423966</v>
      </c>
      <c r="CL1313" s="194">
        <v>14.285714285714286</v>
      </c>
      <c r="CM1313" s="25">
        <v>0.46082949308755766</v>
      </c>
      <c r="CN1313" s="21">
        <v>35.002396313364031</v>
      </c>
      <c r="CO1313" s="21">
        <v>43.086999999999989</v>
      </c>
      <c r="CP1313" s="21">
        <v>55.685999999999993</v>
      </c>
      <c r="CQ1313" s="8"/>
    </row>
    <row r="1314" spans="1:95" x14ac:dyDescent="0.35">
      <c r="A1314" s="134"/>
      <c r="B1314" s="184">
        <v>0.20833299999999999</v>
      </c>
      <c r="C1314" s="71">
        <v>50.142857142857146</v>
      </c>
      <c r="D1314" s="154">
        <v>0</v>
      </c>
      <c r="E1314" s="91">
        <v>0</v>
      </c>
      <c r="F1314" s="91">
        <v>0.42857142857142855</v>
      </c>
      <c r="G1314" s="91">
        <v>6.5714285714285712</v>
      </c>
      <c r="H1314" s="91">
        <v>7</v>
      </c>
      <c r="I1314" s="91">
        <v>13.714285714285714</v>
      </c>
      <c r="J1314" s="91">
        <v>12.285714285714286</v>
      </c>
      <c r="K1314" s="91">
        <v>5.1428571428571432</v>
      </c>
      <c r="L1314" s="91">
        <v>3.2857142857142856</v>
      </c>
      <c r="M1314" s="91">
        <v>1.1428571428571428</v>
      </c>
      <c r="N1314" s="91">
        <v>0.2857142857142857</v>
      </c>
      <c r="O1314" s="91">
        <v>0.2857142857142857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49.714285714285715</v>
      </c>
      <c r="Y1314" s="25">
        <v>0.99145299145299137</v>
      </c>
      <c r="Z1314" s="194">
        <v>44.571428571428569</v>
      </c>
      <c r="AA1314" s="25">
        <v>0.88888888888888884</v>
      </c>
      <c r="AB1314" s="194">
        <v>22.428571428571427</v>
      </c>
      <c r="AC1314" s="25">
        <v>0.44729344729344722</v>
      </c>
      <c r="AD1314" s="21">
        <v>34.247264957264967</v>
      </c>
      <c r="AE1314" s="21">
        <v>41.733999999999995</v>
      </c>
      <c r="AF1314" s="21">
        <v>48.405999999999999</v>
      </c>
      <c r="AG1314" s="8"/>
      <c r="AH1314" s="71">
        <v>26.142857142857139</v>
      </c>
      <c r="AI1314" s="154">
        <v>0</v>
      </c>
      <c r="AJ1314" s="91">
        <v>0</v>
      </c>
      <c r="AK1314" s="91">
        <v>1</v>
      </c>
      <c r="AL1314" s="91">
        <v>2.5714285714285716</v>
      </c>
      <c r="AM1314" s="91">
        <v>4.4285714285714288</v>
      </c>
      <c r="AN1314" s="91">
        <v>7.5714285714285712</v>
      </c>
      <c r="AO1314" s="91">
        <v>6.5714285714285712</v>
      </c>
      <c r="AP1314" s="91">
        <v>2.4285714285714284</v>
      </c>
      <c r="AQ1314" s="91">
        <v>0.8571428571428571</v>
      </c>
      <c r="AR1314" s="91">
        <v>0.14285714285714285</v>
      </c>
      <c r="AS1314" s="91">
        <v>0.2857142857142857</v>
      </c>
      <c r="AT1314" s="91">
        <v>0.14285714285714285</v>
      </c>
      <c r="AU1314" s="91">
        <v>0.14285714285714285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25.142857142857142</v>
      </c>
      <c r="BD1314" s="25">
        <v>0.9617486338797816</v>
      </c>
      <c r="BE1314" s="194">
        <v>23</v>
      </c>
      <c r="BF1314" s="25">
        <v>0.87978142076502741</v>
      </c>
      <c r="BG1314" s="194">
        <v>10.571428571428571</v>
      </c>
      <c r="BH1314" s="25">
        <v>0.40437158469945361</v>
      </c>
      <c r="BI1314" s="21">
        <v>33.72404371584701</v>
      </c>
      <c r="BJ1314" s="21">
        <v>40.134</v>
      </c>
      <c r="BK1314" s="21">
        <v>45.8</v>
      </c>
      <c r="BL1314" s="8"/>
      <c r="BM1314" s="71">
        <v>76.285714285714278</v>
      </c>
      <c r="BN1314" s="154">
        <v>0</v>
      </c>
      <c r="BO1314" s="91">
        <v>0</v>
      </c>
      <c r="BP1314" s="91">
        <v>1.4285714285714286</v>
      </c>
      <c r="BQ1314" s="91">
        <v>9.1428571428571423</v>
      </c>
      <c r="BR1314" s="91">
        <v>11.428571428571429</v>
      </c>
      <c r="BS1314" s="91">
        <v>21.285714285714285</v>
      </c>
      <c r="BT1314" s="91">
        <v>18.857142857142858</v>
      </c>
      <c r="BU1314" s="91">
        <v>7.5714285714285712</v>
      </c>
      <c r="BV1314" s="91">
        <v>4.1428571428571432</v>
      </c>
      <c r="BW1314" s="91">
        <v>1.2857142857142858</v>
      </c>
      <c r="BX1314" s="91">
        <v>0.5714285714285714</v>
      </c>
      <c r="BY1314" s="91">
        <v>0.42857142857142855</v>
      </c>
      <c r="BZ1314" s="91">
        <v>0.14285714285714285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74.857142857142861</v>
      </c>
      <c r="CI1314" s="25">
        <v>0.98127340823970055</v>
      </c>
      <c r="CJ1314" s="194">
        <v>67.571428571428569</v>
      </c>
      <c r="CK1314" s="25">
        <v>0.88576779026217234</v>
      </c>
      <c r="CL1314" s="194">
        <v>33</v>
      </c>
      <c r="CM1314" s="25">
        <v>0.43258426966292141</v>
      </c>
      <c r="CN1314" s="21">
        <v>34.067958801498108</v>
      </c>
      <c r="CO1314" s="21">
        <v>41.587500000000006</v>
      </c>
      <c r="CP1314" s="21">
        <v>47.185000000000002</v>
      </c>
      <c r="CQ1314" s="8"/>
    </row>
    <row r="1315" spans="1:95" x14ac:dyDescent="0.35">
      <c r="A1315" s="134"/>
      <c r="B1315" s="184">
        <v>0.25</v>
      </c>
      <c r="C1315" s="71">
        <v>182.99999999999997</v>
      </c>
      <c r="D1315" s="154">
        <v>0</v>
      </c>
      <c r="E1315" s="91">
        <v>0.42857142857142855</v>
      </c>
      <c r="F1315" s="91">
        <v>4.8571428571428568</v>
      </c>
      <c r="G1315" s="91">
        <v>20.857142857142858</v>
      </c>
      <c r="H1315" s="91">
        <v>52</v>
      </c>
      <c r="I1315" s="91">
        <v>67.428571428571431</v>
      </c>
      <c r="J1315" s="91">
        <v>28</v>
      </c>
      <c r="K1315" s="91">
        <v>6</v>
      </c>
      <c r="L1315" s="91">
        <v>1</v>
      </c>
      <c r="M1315" s="91">
        <v>1.8571428571428572</v>
      </c>
      <c r="N1315" s="91">
        <v>0.14285714285714285</v>
      </c>
      <c r="O1315" s="91">
        <v>0.42857142857142855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177.71428571428572</v>
      </c>
      <c r="Y1315" s="25">
        <v>0.97111631537861065</v>
      </c>
      <c r="Z1315" s="194">
        <v>164.14285714285714</v>
      </c>
      <c r="AA1315" s="25">
        <v>0.89695550351288067</v>
      </c>
      <c r="AB1315" s="194">
        <v>37.428571428571431</v>
      </c>
      <c r="AC1315" s="25">
        <v>0.20452771272443407</v>
      </c>
      <c r="AD1315" s="21">
        <v>30.894441842310695</v>
      </c>
      <c r="AE1315" s="21">
        <v>36.115000000000002</v>
      </c>
      <c r="AF1315" s="21">
        <v>40.207999999999998</v>
      </c>
      <c r="AG1315" s="8"/>
      <c r="AH1315" s="71">
        <v>59.571428571428569</v>
      </c>
      <c r="AI1315" s="154">
        <v>0.14285714285714285</v>
      </c>
      <c r="AJ1315" s="91">
        <v>0.2857142857142857</v>
      </c>
      <c r="AK1315" s="91">
        <v>1.7142857142857142</v>
      </c>
      <c r="AL1315" s="91">
        <v>8.7142857142857135</v>
      </c>
      <c r="AM1315" s="91">
        <v>19.714285714285715</v>
      </c>
      <c r="AN1315" s="91">
        <v>15.285714285714286</v>
      </c>
      <c r="AO1315" s="91">
        <v>8.5714285714285712</v>
      </c>
      <c r="AP1315" s="91">
        <v>3.4285714285714284</v>
      </c>
      <c r="AQ1315" s="91">
        <v>0.7142857142857143</v>
      </c>
      <c r="AR1315" s="91">
        <v>0.8571428571428571</v>
      </c>
      <c r="AS1315" s="91">
        <v>0</v>
      </c>
      <c r="AT1315" s="91">
        <v>0</v>
      </c>
      <c r="AU1315" s="91">
        <v>0</v>
      </c>
      <c r="AV1315" s="91">
        <v>0.14285714285714285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57.428571428571431</v>
      </c>
      <c r="BD1315" s="25">
        <v>0.96402877697841738</v>
      </c>
      <c r="BE1315" s="194">
        <v>50.571428571428569</v>
      </c>
      <c r="BF1315" s="25">
        <v>0.84892086330935246</v>
      </c>
      <c r="BG1315" s="194">
        <v>13.714285714285714</v>
      </c>
      <c r="BH1315" s="25">
        <v>0.23021582733812948</v>
      </c>
      <c r="BI1315" s="21">
        <v>30.500911270983202</v>
      </c>
      <c r="BJ1315" s="21">
        <v>36.841999999999999</v>
      </c>
      <c r="BK1315" s="21">
        <v>42.040999999999997</v>
      </c>
      <c r="BL1315" s="8"/>
      <c r="BM1315" s="71">
        <v>242.57142857142856</v>
      </c>
      <c r="BN1315" s="154">
        <v>0.14285714285714285</v>
      </c>
      <c r="BO1315" s="91">
        <v>0.7142857142857143</v>
      </c>
      <c r="BP1315" s="91">
        <v>6.5714285714285712</v>
      </c>
      <c r="BQ1315" s="91">
        <v>29.571428571428573</v>
      </c>
      <c r="BR1315" s="91">
        <v>71.714285714285708</v>
      </c>
      <c r="BS1315" s="91">
        <v>82.714285714285708</v>
      </c>
      <c r="BT1315" s="91">
        <v>36.571428571428569</v>
      </c>
      <c r="BU1315" s="91">
        <v>9.4285714285714288</v>
      </c>
      <c r="BV1315" s="91">
        <v>1.7142857142857142</v>
      </c>
      <c r="BW1315" s="91">
        <v>2.7142857142857144</v>
      </c>
      <c r="BX1315" s="91">
        <v>0.14285714285714285</v>
      </c>
      <c r="BY1315" s="91">
        <v>0.42857142857142855</v>
      </c>
      <c r="BZ1315" s="91">
        <v>0</v>
      </c>
      <c r="CA1315" s="91">
        <v>0.14285714285714285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235.14285714285714</v>
      </c>
      <c r="CI1315" s="25">
        <v>0.96937573616018846</v>
      </c>
      <c r="CJ1315" s="194">
        <v>214.71428571428572</v>
      </c>
      <c r="CK1315" s="25">
        <v>0.88515901060070679</v>
      </c>
      <c r="CL1315" s="194">
        <v>51.142857142857146</v>
      </c>
      <c r="CM1315" s="25">
        <v>0.21083627797408719</v>
      </c>
      <c r="CN1315" s="21">
        <v>30.797797408716118</v>
      </c>
      <c r="CO1315" s="21">
        <v>36.253</v>
      </c>
      <c r="CP1315" s="21">
        <v>40.68</v>
      </c>
      <c r="CQ1315" s="8"/>
    </row>
    <row r="1316" spans="1:95" x14ac:dyDescent="0.35">
      <c r="A1316" s="134"/>
      <c r="B1316" s="184">
        <v>0.29166700000000001</v>
      </c>
      <c r="C1316" s="71">
        <v>444.57142857142867</v>
      </c>
      <c r="D1316" s="154">
        <v>12.571428571428571</v>
      </c>
      <c r="E1316" s="91">
        <v>6.1428571428571432</v>
      </c>
      <c r="F1316" s="91">
        <v>19.714285714285715</v>
      </c>
      <c r="G1316" s="91">
        <v>120</v>
      </c>
      <c r="H1316" s="91">
        <v>182.85714285714286</v>
      </c>
      <c r="I1316" s="91">
        <v>87.571428571428569</v>
      </c>
      <c r="J1316" s="91">
        <v>12</v>
      </c>
      <c r="K1316" s="91">
        <v>2.4285714285714284</v>
      </c>
      <c r="L1316" s="91">
        <v>1.1428571428571428</v>
      </c>
      <c r="M1316" s="91">
        <v>0</v>
      </c>
      <c r="N1316" s="91">
        <v>0</v>
      </c>
      <c r="O1316" s="91">
        <v>0.14285714285714285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406</v>
      </c>
      <c r="Y1316" s="25">
        <v>0.91323907455012832</v>
      </c>
      <c r="Z1316" s="194">
        <v>320.14285714285717</v>
      </c>
      <c r="AA1316" s="25">
        <v>0.7201156812339331</v>
      </c>
      <c r="AB1316" s="194">
        <v>15.714285714285714</v>
      </c>
      <c r="AC1316" s="25">
        <v>3.5347043701799474E-2</v>
      </c>
      <c r="AD1316" s="21">
        <v>26.248014138817428</v>
      </c>
      <c r="AE1316" s="21">
        <v>31.3505</v>
      </c>
      <c r="AF1316" s="21">
        <v>34.166999999999994</v>
      </c>
      <c r="AG1316" s="8"/>
      <c r="AH1316" s="71">
        <v>170.14285714285714</v>
      </c>
      <c r="AI1316" s="154">
        <v>2.1428571428571428</v>
      </c>
      <c r="AJ1316" s="91">
        <v>1.8571428571428572</v>
      </c>
      <c r="AK1316" s="91">
        <v>15.142857142857142</v>
      </c>
      <c r="AL1316" s="91">
        <v>50.714285714285715</v>
      </c>
      <c r="AM1316" s="91">
        <v>62.571428571428569</v>
      </c>
      <c r="AN1316" s="91">
        <v>27.428571428571427</v>
      </c>
      <c r="AO1316" s="91">
        <v>6.7142857142857144</v>
      </c>
      <c r="AP1316" s="91">
        <v>2.4285714285714284</v>
      </c>
      <c r="AQ1316" s="91">
        <v>0.5714285714285714</v>
      </c>
      <c r="AR1316" s="91">
        <v>0.42857142857142855</v>
      </c>
      <c r="AS1316" s="91">
        <v>0.14285714285714285</v>
      </c>
      <c r="AT1316" s="91">
        <v>0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151</v>
      </c>
      <c r="BD1316" s="25">
        <v>0.88748950461796816</v>
      </c>
      <c r="BE1316" s="194">
        <v>111.85714285714286</v>
      </c>
      <c r="BF1316" s="25">
        <v>0.65743073047858946</v>
      </c>
      <c r="BG1316" s="194">
        <v>10.142857142857142</v>
      </c>
      <c r="BH1316" s="25">
        <v>5.9613769941225858E-2</v>
      </c>
      <c r="BI1316" s="21">
        <v>26.235256087321567</v>
      </c>
      <c r="BJ1316" s="21">
        <v>31.543999999999997</v>
      </c>
      <c r="BK1316" s="21">
        <v>35.47999999999999</v>
      </c>
      <c r="BL1316" s="8"/>
      <c r="BM1316" s="71">
        <v>614.71428571428555</v>
      </c>
      <c r="BN1316" s="154">
        <v>14.714285714285714</v>
      </c>
      <c r="BO1316" s="91">
        <v>8</v>
      </c>
      <c r="BP1316" s="91">
        <v>34.857142857142854</v>
      </c>
      <c r="BQ1316" s="91">
        <v>170.71428571428572</v>
      </c>
      <c r="BR1316" s="91">
        <v>245.42857142857142</v>
      </c>
      <c r="BS1316" s="91">
        <v>115</v>
      </c>
      <c r="BT1316" s="91">
        <v>18.714285714285715</v>
      </c>
      <c r="BU1316" s="91">
        <v>4.8571428571428568</v>
      </c>
      <c r="BV1316" s="91">
        <v>1.7142857142857142</v>
      </c>
      <c r="BW1316" s="91">
        <v>0.42857142857142855</v>
      </c>
      <c r="BX1316" s="91">
        <v>0.14285714285714285</v>
      </c>
      <c r="BY1316" s="91">
        <v>0.14285714285714285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557</v>
      </c>
      <c r="CI1316" s="25">
        <v>0.90611201487334436</v>
      </c>
      <c r="CJ1316" s="194">
        <v>432</v>
      </c>
      <c r="CK1316" s="25">
        <v>0.7027655124331863</v>
      </c>
      <c r="CL1316" s="194">
        <v>25.857142857142858</v>
      </c>
      <c r="CM1316" s="25">
        <v>4.2063676504764128E-2</v>
      </c>
      <c r="CN1316" s="21">
        <v>26.244482918893759</v>
      </c>
      <c r="CO1316" s="21">
        <v>31.404</v>
      </c>
      <c r="CP1316" s="21">
        <v>34.435999999999993</v>
      </c>
      <c r="CQ1316" s="8"/>
    </row>
    <row r="1317" spans="1:95" x14ac:dyDescent="0.35">
      <c r="A1317" s="134"/>
      <c r="B1317" s="184">
        <v>0.33333299999999999</v>
      </c>
      <c r="C1317" s="71">
        <v>358.14285714285717</v>
      </c>
      <c r="D1317" s="154">
        <v>56.571428571428569</v>
      </c>
      <c r="E1317" s="91">
        <v>17.857142857142858</v>
      </c>
      <c r="F1317" s="91">
        <v>30.714285714285715</v>
      </c>
      <c r="G1317" s="91">
        <v>99.285714285714292</v>
      </c>
      <c r="H1317" s="91">
        <v>103.42857142857143</v>
      </c>
      <c r="I1317" s="91">
        <v>39.857142857142854</v>
      </c>
      <c r="J1317" s="91">
        <v>8</v>
      </c>
      <c r="K1317" s="91">
        <v>1.2857142857142858</v>
      </c>
      <c r="L1317" s="91">
        <v>0.8571428571428571</v>
      </c>
      <c r="M1317" s="91">
        <v>0.14285714285714285</v>
      </c>
      <c r="N1317" s="91">
        <v>0.14285714285714285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</v>
      </c>
      <c r="X1317" s="194">
        <v>252.85714285714286</v>
      </c>
      <c r="Y1317" s="25">
        <v>0.70602313522138005</v>
      </c>
      <c r="Z1317" s="194">
        <v>180</v>
      </c>
      <c r="AA1317" s="25">
        <v>0.50259274032708412</v>
      </c>
      <c r="AB1317" s="194">
        <v>10.428571428571429</v>
      </c>
      <c r="AC1317" s="25">
        <v>2.9118468288791381E-2</v>
      </c>
      <c r="AD1317" s="21">
        <v>22.101252493019501</v>
      </c>
      <c r="AE1317" s="21">
        <v>29.731999999999989</v>
      </c>
      <c r="AF1317" s="21">
        <v>33.58</v>
      </c>
      <c r="AG1317" s="8"/>
      <c r="AH1317" s="71">
        <v>297.28571428571433</v>
      </c>
      <c r="AI1317" s="154">
        <v>4.5714285714285712</v>
      </c>
      <c r="AJ1317" s="91">
        <v>9.2857142857142865</v>
      </c>
      <c r="AK1317" s="91">
        <v>41.857142857142854</v>
      </c>
      <c r="AL1317" s="91">
        <v>114.42857142857143</v>
      </c>
      <c r="AM1317" s="91">
        <v>88.571428571428569</v>
      </c>
      <c r="AN1317" s="91">
        <v>30.714285714285715</v>
      </c>
      <c r="AO1317" s="91">
        <v>5.7142857142857144</v>
      </c>
      <c r="AP1317" s="91">
        <v>1.5714285714285714</v>
      </c>
      <c r="AQ1317" s="91">
        <v>0.42857142857142855</v>
      </c>
      <c r="AR1317" s="91">
        <v>0.14285714285714285</v>
      </c>
      <c r="AS1317" s="91">
        <v>0</v>
      </c>
      <c r="AT1317" s="91">
        <v>0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</v>
      </c>
      <c r="BC1317" s="194">
        <v>241.57142857142858</v>
      </c>
      <c r="BD1317" s="25">
        <v>0.81259010091302253</v>
      </c>
      <c r="BE1317" s="194">
        <v>148.85714285714286</v>
      </c>
      <c r="BF1317" s="25">
        <v>0.50072080730418056</v>
      </c>
      <c r="BG1317" s="194">
        <v>7.8571428571428568</v>
      </c>
      <c r="BH1317" s="25">
        <v>2.6429601153291682E-2</v>
      </c>
      <c r="BI1317" s="21">
        <v>24.14178279673235</v>
      </c>
      <c r="BJ1317" s="21">
        <v>29.46</v>
      </c>
      <c r="BK1317" s="21">
        <v>33.157999999999994</v>
      </c>
      <c r="BL1317" s="8"/>
      <c r="BM1317" s="71">
        <v>655.42857142857144</v>
      </c>
      <c r="BN1317" s="154">
        <v>61.142857142857146</v>
      </c>
      <c r="BO1317" s="91">
        <v>27.142857142857142</v>
      </c>
      <c r="BP1317" s="91">
        <v>72.571428571428569</v>
      </c>
      <c r="BQ1317" s="91">
        <v>213.71428571428572</v>
      </c>
      <c r="BR1317" s="91">
        <v>192</v>
      </c>
      <c r="BS1317" s="91">
        <v>70.571428571428569</v>
      </c>
      <c r="BT1317" s="91">
        <v>13.714285714285714</v>
      </c>
      <c r="BU1317" s="91">
        <v>2.8571428571428572</v>
      </c>
      <c r="BV1317" s="91">
        <v>1.2857142857142858</v>
      </c>
      <c r="BW1317" s="91">
        <v>0.2857142857142857</v>
      </c>
      <c r="BX1317" s="91">
        <v>0.14285714285714285</v>
      </c>
      <c r="BY1317" s="91">
        <v>0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</v>
      </c>
      <c r="CH1317" s="194">
        <v>494.42857142857144</v>
      </c>
      <c r="CI1317" s="25">
        <v>0.75435919790758499</v>
      </c>
      <c r="CJ1317" s="194">
        <v>328.85714285714283</v>
      </c>
      <c r="CK1317" s="25">
        <v>0.50174367916303397</v>
      </c>
      <c r="CL1317" s="194">
        <v>18.285714285714285</v>
      </c>
      <c r="CM1317" s="25">
        <v>2.7898866608544026E-2</v>
      </c>
      <c r="CN1317" s="21">
        <v>23.02678509154309</v>
      </c>
      <c r="CO1317" s="21">
        <v>29.596500000000002</v>
      </c>
      <c r="CP1317" s="21">
        <v>33.375500000000002</v>
      </c>
      <c r="CQ1317" s="8"/>
    </row>
    <row r="1318" spans="1:95" x14ac:dyDescent="0.35">
      <c r="A1318" s="134"/>
      <c r="B1318" s="184">
        <v>0.375</v>
      </c>
      <c r="C1318" s="71">
        <v>424.42857142857144</v>
      </c>
      <c r="D1318" s="154">
        <v>12.285714285714286</v>
      </c>
      <c r="E1318" s="91">
        <v>7.1428571428571432</v>
      </c>
      <c r="F1318" s="91">
        <v>19.714285714285715</v>
      </c>
      <c r="G1318" s="91">
        <v>113.57142857142857</v>
      </c>
      <c r="H1318" s="91">
        <v>168.85714285714286</v>
      </c>
      <c r="I1318" s="91">
        <v>82</v>
      </c>
      <c r="J1318" s="91">
        <v>15.857142857142858</v>
      </c>
      <c r="K1318" s="91">
        <v>3.4285714285714284</v>
      </c>
      <c r="L1318" s="91">
        <v>1.4285714285714286</v>
      </c>
      <c r="M1318" s="91">
        <v>0</v>
      </c>
      <c r="N1318" s="91">
        <v>0.14285714285714285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385</v>
      </c>
      <c r="Y1318" s="25">
        <v>0.90710198586334567</v>
      </c>
      <c r="Z1318" s="194">
        <v>305</v>
      </c>
      <c r="AA1318" s="25">
        <v>0.71861326152810501</v>
      </c>
      <c r="AB1318" s="194">
        <v>20.857142857142858</v>
      </c>
      <c r="AC1318" s="25">
        <v>4.9141703130259173E-2</v>
      </c>
      <c r="AD1318" s="21">
        <v>26.425432514304969</v>
      </c>
      <c r="AE1318" s="21">
        <v>31.741999999999997</v>
      </c>
      <c r="AF1318" s="21">
        <v>34.979999999999997</v>
      </c>
      <c r="AG1318" s="8"/>
      <c r="AH1318" s="71">
        <v>247.85714285714286</v>
      </c>
      <c r="AI1318" s="154">
        <v>2.2857142857142856</v>
      </c>
      <c r="AJ1318" s="91">
        <v>4.7142857142857144</v>
      </c>
      <c r="AK1318" s="91">
        <v>23.857142857142858</v>
      </c>
      <c r="AL1318" s="91">
        <v>87.285714285714292</v>
      </c>
      <c r="AM1318" s="91">
        <v>83.714285714285708</v>
      </c>
      <c r="AN1318" s="91">
        <v>32.571428571428569</v>
      </c>
      <c r="AO1318" s="91">
        <v>9</v>
      </c>
      <c r="AP1318" s="91">
        <v>2.8571428571428572</v>
      </c>
      <c r="AQ1318" s="91">
        <v>1.2857142857142858</v>
      </c>
      <c r="AR1318" s="91">
        <v>0</v>
      </c>
      <c r="AS1318" s="91">
        <v>0</v>
      </c>
      <c r="AT1318" s="91">
        <v>0.2857142857142857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217</v>
      </c>
      <c r="BD1318" s="25">
        <v>0.87550432276657064</v>
      </c>
      <c r="BE1318" s="194">
        <v>149.14285714285714</v>
      </c>
      <c r="BF1318" s="25">
        <v>0.60172910662824208</v>
      </c>
      <c r="BG1318" s="194">
        <v>13.428571428571429</v>
      </c>
      <c r="BH1318" s="25">
        <v>5.4178674351585014E-2</v>
      </c>
      <c r="BI1318" s="21">
        <v>25.678080691642609</v>
      </c>
      <c r="BJ1318" s="21">
        <v>30.936</v>
      </c>
      <c r="BK1318" s="21">
        <v>35.274000000000001</v>
      </c>
      <c r="BL1318" s="8"/>
      <c r="BM1318" s="71">
        <v>672.28571428571433</v>
      </c>
      <c r="BN1318" s="154">
        <v>14.571428571428571</v>
      </c>
      <c r="BO1318" s="91">
        <v>11.857142857142858</v>
      </c>
      <c r="BP1318" s="91">
        <v>43.571428571428569</v>
      </c>
      <c r="BQ1318" s="91">
        <v>200.85714285714286</v>
      </c>
      <c r="BR1318" s="91">
        <v>252.57142857142858</v>
      </c>
      <c r="BS1318" s="91">
        <v>114.57142857142857</v>
      </c>
      <c r="BT1318" s="91">
        <v>24.857142857142858</v>
      </c>
      <c r="BU1318" s="91">
        <v>6.2857142857142856</v>
      </c>
      <c r="BV1318" s="91">
        <v>2.7142857142857144</v>
      </c>
      <c r="BW1318" s="91">
        <v>0</v>
      </c>
      <c r="BX1318" s="91">
        <v>0.14285714285714285</v>
      </c>
      <c r="BY1318" s="91">
        <v>0.2857142857142857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602</v>
      </c>
      <c r="CI1318" s="25">
        <v>0.89545261368465778</v>
      </c>
      <c r="CJ1318" s="194">
        <v>454.14285714285717</v>
      </c>
      <c r="CK1318" s="25">
        <v>0.67552061198470037</v>
      </c>
      <c r="CL1318" s="194">
        <v>34.285714285714285</v>
      </c>
      <c r="CM1318" s="25">
        <v>5.0998725031874199E-2</v>
      </c>
      <c r="CN1318" s="21">
        <v>26.149900127496782</v>
      </c>
      <c r="CO1318" s="21">
        <v>31.45</v>
      </c>
      <c r="CP1318" s="21">
        <v>35.066499999999998</v>
      </c>
      <c r="CQ1318" s="8"/>
    </row>
    <row r="1319" spans="1:95" x14ac:dyDescent="0.35">
      <c r="A1319" s="134"/>
      <c r="B1319" s="184">
        <v>0.41666700000000001</v>
      </c>
      <c r="C1319" s="71">
        <v>383.28571428571428</v>
      </c>
      <c r="D1319" s="154">
        <v>0</v>
      </c>
      <c r="E1319" s="91">
        <v>2.1428571428571428</v>
      </c>
      <c r="F1319" s="91">
        <v>16.428571428571427</v>
      </c>
      <c r="G1319" s="91">
        <v>88.285714285714292</v>
      </c>
      <c r="H1319" s="91">
        <v>162.14285714285714</v>
      </c>
      <c r="I1319" s="91">
        <v>88.857142857142861</v>
      </c>
      <c r="J1319" s="91">
        <v>20.285714285714285</v>
      </c>
      <c r="K1319" s="91">
        <v>3.5714285714285716</v>
      </c>
      <c r="L1319" s="91">
        <v>1.2857142857142858</v>
      </c>
      <c r="M1319" s="91">
        <v>0.2857142857142857</v>
      </c>
      <c r="N1319" s="91">
        <v>0</v>
      </c>
      <c r="O1319" s="91">
        <v>0</v>
      </c>
      <c r="P1319" s="91">
        <v>0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364.71428571428572</v>
      </c>
      <c r="Y1319" s="25">
        <v>0.95154677599701831</v>
      </c>
      <c r="Z1319" s="194">
        <v>305.14285714285717</v>
      </c>
      <c r="AA1319" s="25">
        <v>0.79612374207976155</v>
      </c>
      <c r="AB1319" s="194">
        <v>25.428571428571427</v>
      </c>
      <c r="AC1319" s="25">
        <v>6.6343645173313454E-2</v>
      </c>
      <c r="AD1319" s="21">
        <v>27.803809168840822</v>
      </c>
      <c r="AE1319" s="21">
        <v>32.564</v>
      </c>
      <c r="AF1319" s="21">
        <v>35.895999999999994</v>
      </c>
      <c r="AG1319" s="8"/>
      <c r="AH1319" s="71">
        <v>252.57142857142856</v>
      </c>
      <c r="AI1319" s="154">
        <v>0.8571428571428571</v>
      </c>
      <c r="AJ1319" s="91">
        <v>3.4285714285714284</v>
      </c>
      <c r="AK1319" s="91">
        <v>25.857142857142858</v>
      </c>
      <c r="AL1319" s="91">
        <v>87.142857142857139</v>
      </c>
      <c r="AM1319" s="91">
        <v>78.285714285714292</v>
      </c>
      <c r="AN1319" s="91">
        <v>44.428571428571431</v>
      </c>
      <c r="AO1319" s="91">
        <v>8.2857142857142865</v>
      </c>
      <c r="AP1319" s="91">
        <v>3.2857142857142856</v>
      </c>
      <c r="AQ1319" s="91">
        <v>0.5714285714285714</v>
      </c>
      <c r="AR1319" s="91">
        <v>0.14285714285714285</v>
      </c>
      <c r="AS1319" s="91">
        <v>0</v>
      </c>
      <c r="AT1319" s="91">
        <v>0.2857142857142857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222.42857142857142</v>
      </c>
      <c r="BD1319" s="25">
        <v>0.88065610859728505</v>
      </c>
      <c r="BE1319" s="194">
        <v>157</v>
      </c>
      <c r="BF1319" s="25">
        <v>0.62160633484162897</v>
      </c>
      <c r="BG1319" s="194">
        <v>12.571428571428571</v>
      </c>
      <c r="BH1319" s="25">
        <v>4.9773755656108601E-2</v>
      </c>
      <c r="BI1319" s="21">
        <v>25.966131221719444</v>
      </c>
      <c r="BJ1319" s="21">
        <v>31.34</v>
      </c>
      <c r="BK1319" s="21">
        <v>34.991999999999997</v>
      </c>
      <c r="BL1319" s="8"/>
      <c r="BM1319" s="71">
        <v>635.857142857143</v>
      </c>
      <c r="BN1319" s="154">
        <v>0.8571428571428571</v>
      </c>
      <c r="BO1319" s="91">
        <v>5.5714285714285712</v>
      </c>
      <c r="BP1319" s="91">
        <v>42.285714285714285</v>
      </c>
      <c r="BQ1319" s="91">
        <v>175.42857142857142</v>
      </c>
      <c r="BR1319" s="91">
        <v>240.42857142857142</v>
      </c>
      <c r="BS1319" s="91">
        <v>133.28571428571428</v>
      </c>
      <c r="BT1319" s="91">
        <v>28.571428571428573</v>
      </c>
      <c r="BU1319" s="91">
        <v>6.8571428571428568</v>
      </c>
      <c r="BV1319" s="91">
        <v>1.8571428571428572</v>
      </c>
      <c r="BW1319" s="91">
        <v>0.42857142857142855</v>
      </c>
      <c r="BX1319" s="91">
        <v>0</v>
      </c>
      <c r="BY1319" s="91">
        <v>0.2857142857142857</v>
      </c>
      <c r="BZ1319" s="91">
        <v>0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587.14285714285711</v>
      </c>
      <c r="CI1319" s="25">
        <v>0.92338800269602306</v>
      </c>
      <c r="CJ1319" s="194">
        <v>462.14285714285717</v>
      </c>
      <c r="CK1319" s="25">
        <v>0.72680296562570201</v>
      </c>
      <c r="CL1319" s="194">
        <v>38</v>
      </c>
      <c r="CM1319" s="25">
        <v>5.9761851269377657E-2</v>
      </c>
      <c r="CN1319" s="21">
        <v>27.073857560098883</v>
      </c>
      <c r="CO1319" s="21">
        <v>32.1</v>
      </c>
      <c r="CP1319" s="21">
        <v>35.729999999999997</v>
      </c>
      <c r="CQ1319" s="8"/>
    </row>
    <row r="1320" spans="1:95" x14ac:dyDescent="0.35">
      <c r="A1320" s="134"/>
      <c r="B1320" s="184">
        <v>0.45833299999999999</v>
      </c>
      <c r="C1320" s="71">
        <v>382.71428571428572</v>
      </c>
      <c r="D1320" s="154">
        <v>0.14285714285714285</v>
      </c>
      <c r="E1320" s="91">
        <v>0.8571428571428571</v>
      </c>
      <c r="F1320" s="91">
        <v>16.714285714285715</v>
      </c>
      <c r="G1320" s="91">
        <v>87.714285714285708</v>
      </c>
      <c r="H1320" s="91">
        <v>142.71428571428572</v>
      </c>
      <c r="I1320" s="91">
        <v>103</v>
      </c>
      <c r="J1320" s="91">
        <v>25.857142857142858</v>
      </c>
      <c r="K1320" s="91">
        <v>3.7142857142857144</v>
      </c>
      <c r="L1320" s="91">
        <v>1.2857142857142858</v>
      </c>
      <c r="M1320" s="91">
        <v>0.42857142857142855</v>
      </c>
      <c r="N1320" s="91">
        <v>0</v>
      </c>
      <c r="O1320" s="91">
        <v>0</v>
      </c>
      <c r="P1320" s="91">
        <v>0</v>
      </c>
      <c r="Q1320" s="91">
        <v>0</v>
      </c>
      <c r="R1320" s="91">
        <v>0</v>
      </c>
      <c r="S1320" s="91">
        <v>0</v>
      </c>
      <c r="T1320" s="91">
        <v>0.14285714285714285</v>
      </c>
      <c r="U1320" s="91">
        <v>0</v>
      </c>
      <c r="V1320" s="91">
        <v>0</v>
      </c>
      <c r="W1320" s="194">
        <v>0.14285714285714285</v>
      </c>
      <c r="X1320" s="194">
        <v>364.85714285714283</v>
      </c>
      <c r="Y1320" s="25">
        <v>0.95334079880552436</v>
      </c>
      <c r="Z1320" s="194">
        <v>302.14285714285717</v>
      </c>
      <c r="AA1320" s="25">
        <v>0.78947368421052633</v>
      </c>
      <c r="AB1320" s="194">
        <v>31.571428571428573</v>
      </c>
      <c r="AC1320" s="25">
        <v>8.2493467711832774E-2</v>
      </c>
      <c r="AD1320" s="21">
        <v>28.192011944755489</v>
      </c>
      <c r="AE1320" s="21">
        <v>33.15</v>
      </c>
      <c r="AF1320" s="21">
        <v>36.369999999999997</v>
      </c>
      <c r="AG1320" s="8"/>
      <c r="AH1320" s="71">
        <v>267.57142857142867</v>
      </c>
      <c r="AI1320" s="154">
        <v>0.7142857142857143</v>
      </c>
      <c r="AJ1320" s="91">
        <v>1.7142857142857142</v>
      </c>
      <c r="AK1320" s="91">
        <v>26.714285714285715</v>
      </c>
      <c r="AL1320" s="91">
        <v>86.285714285714292</v>
      </c>
      <c r="AM1320" s="91">
        <v>88.571428571428569</v>
      </c>
      <c r="AN1320" s="91">
        <v>45.285714285714285</v>
      </c>
      <c r="AO1320" s="91">
        <v>13.285714285714286</v>
      </c>
      <c r="AP1320" s="91">
        <v>3.1428571428571428</v>
      </c>
      <c r="AQ1320" s="91">
        <v>0.8571428571428571</v>
      </c>
      <c r="AR1320" s="91">
        <v>0.14285714285714285</v>
      </c>
      <c r="AS1320" s="91">
        <v>0.2857142857142857</v>
      </c>
      <c r="AT1320" s="91">
        <v>0</v>
      </c>
      <c r="AU1320" s="91">
        <v>0.14285714285714285</v>
      </c>
      <c r="AV1320" s="91">
        <v>0.14285714285714285</v>
      </c>
      <c r="AW1320" s="91">
        <v>0</v>
      </c>
      <c r="AX1320" s="91">
        <v>0</v>
      </c>
      <c r="AY1320" s="91">
        <v>0.14285714285714285</v>
      </c>
      <c r="AZ1320" s="91">
        <v>0</v>
      </c>
      <c r="BA1320" s="91">
        <v>0</v>
      </c>
      <c r="BB1320" s="194">
        <v>0.14285714285714285</v>
      </c>
      <c r="BC1320" s="194">
        <v>238.14285714285714</v>
      </c>
      <c r="BD1320" s="25">
        <v>0.8900160170848902</v>
      </c>
      <c r="BE1320" s="194">
        <v>170.14285714285714</v>
      </c>
      <c r="BF1320" s="25">
        <v>0.63587827015483156</v>
      </c>
      <c r="BG1320" s="194">
        <v>18.285714285714285</v>
      </c>
      <c r="BH1320" s="25">
        <v>6.8339562199679627E-2</v>
      </c>
      <c r="BI1320" s="21">
        <v>26.52020822210358</v>
      </c>
      <c r="BJ1320" s="21">
        <v>31.898999999999997</v>
      </c>
      <c r="BK1320" s="21">
        <v>36.093000000000004</v>
      </c>
      <c r="BL1320" s="8"/>
      <c r="BM1320" s="71">
        <v>650.28571428571422</v>
      </c>
      <c r="BN1320" s="154">
        <v>0.8571428571428571</v>
      </c>
      <c r="BO1320" s="91">
        <v>2.5714285714285716</v>
      </c>
      <c r="BP1320" s="91">
        <v>43.428571428571431</v>
      </c>
      <c r="BQ1320" s="91">
        <v>174</v>
      </c>
      <c r="BR1320" s="91">
        <v>231.28571428571428</v>
      </c>
      <c r="BS1320" s="91">
        <v>148.28571428571428</v>
      </c>
      <c r="BT1320" s="91">
        <v>39.142857142857146</v>
      </c>
      <c r="BU1320" s="91">
        <v>6.8571428571428568</v>
      </c>
      <c r="BV1320" s="91">
        <v>2.1428571428571428</v>
      </c>
      <c r="BW1320" s="91">
        <v>0.5714285714285714</v>
      </c>
      <c r="BX1320" s="91">
        <v>0.2857142857142857</v>
      </c>
      <c r="BY1320" s="91">
        <v>0</v>
      </c>
      <c r="BZ1320" s="91">
        <v>0.14285714285714285</v>
      </c>
      <c r="CA1320" s="91">
        <v>0.14285714285714285</v>
      </c>
      <c r="CB1320" s="91">
        <v>0</v>
      </c>
      <c r="CC1320" s="91">
        <v>0</v>
      </c>
      <c r="CD1320" s="91">
        <v>0.2857142857142857</v>
      </c>
      <c r="CE1320" s="91">
        <v>0</v>
      </c>
      <c r="CF1320" s="91">
        <v>0</v>
      </c>
      <c r="CG1320" s="194">
        <v>0.2857142857142857</v>
      </c>
      <c r="CH1320" s="194">
        <v>603</v>
      </c>
      <c r="CI1320" s="25">
        <v>0.92728471001757473</v>
      </c>
      <c r="CJ1320" s="194">
        <v>472.28571428571428</v>
      </c>
      <c r="CK1320" s="25">
        <v>0.72627416520210897</v>
      </c>
      <c r="CL1320" s="194">
        <v>49.857142857142854</v>
      </c>
      <c r="CM1320" s="25">
        <v>7.6669595782073816E-2</v>
      </c>
      <c r="CN1320" s="21">
        <v>27.504119068541286</v>
      </c>
      <c r="CO1320" s="21">
        <v>32.74</v>
      </c>
      <c r="CP1320" s="21">
        <v>36.250499999999988</v>
      </c>
      <c r="CQ1320" s="8"/>
    </row>
    <row r="1321" spans="1:95" x14ac:dyDescent="0.35">
      <c r="A1321" s="134"/>
      <c r="B1321" s="184">
        <v>0.5</v>
      </c>
      <c r="C1321" s="71">
        <v>421</v>
      </c>
      <c r="D1321" s="154">
        <v>0.14285714285714285</v>
      </c>
      <c r="E1321" s="91">
        <v>1.2857142857142858</v>
      </c>
      <c r="F1321" s="91">
        <v>26.142857142857142</v>
      </c>
      <c r="G1321" s="91">
        <v>128.14285714285714</v>
      </c>
      <c r="H1321" s="91">
        <v>163.28571428571428</v>
      </c>
      <c r="I1321" s="91">
        <v>78.857142857142861</v>
      </c>
      <c r="J1321" s="91">
        <v>20.714285714285715</v>
      </c>
      <c r="K1321" s="91">
        <v>1.5714285714285714</v>
      </c>
      <c r="L1321" s="91">
        <v>0.5714285714285714</v>
      </c>
      <c r="M1321" s="91">
        <v>0.2857142857142857</v>
      </c>
      <c r="N1321" s="91">
        <v>0</v>
      </c>
      <c r="O1321" s="91">
        <v>0</v>
      </c>
      <c r="P1321" s="91">
        <v>0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393.42857142857144</v>
      </c>
      <c r="Y1321" s="25">
        <v>0.93450967085171366</v>
      </c>
      <c r="Z1321" s="194">
        <v>300.14285714285717</v>
      </c>
      <c r="AA1321" s="25">
        <v>0.71292840176450634</v>
      </c>
      <c r="AB1321" s="194">
        <v>23.142857142857142</v>
      </c>
      <c r="AC1321" s="25">
        <v>5.4971157108924328E-2</v>
      </c>
      <c r="AD1321" s="21">
        <v>26.851801832371933</v>
      </c>
      <c r="AE1321" s="21">
        <v>31.747999999999998</v>
      </c>
      <c r="AF1321" s="21">
        <v>35.211999999999996</v>
      </c>
      <c r="AG1321" s="8"/>
      <c r="AH1321" s="71">
        <v>333.85714285714295</v>
      </c>
      <c r="AI1321" s="154">
        <v>1.4285714285714286</v>
      </c>
      <c r="AJ1321" s="91">
        <v>6.2857142857142856</v>
      </c>
      <c r="AK1321" s="91">
        <v>39.142857142857146</v>
      </c>
      <c r="AL1321" s="91">
        <v>117.28571428571429</v>
      </c>
      <c r="AM1321" s="91">
        <v>111.42857142857143</v>
      </c>
      <c r="AN1321" s="91">
        <v>44.285714285714285</v>
      </c>
      <c r="AO1321" s="91">
        <v>9.5714285714285712</v>
      </c>
      <c r="AP1321" s="91">
        <v>2.7142857142857144</v>
      </c>
      <c r="AQ1321" s="91">
        <v>1.1428571428571428</v>
      </c>
      <c r="AR1321" s="91">
        <v>0.2857142857142857</v>
      </c>
      <c r="AS1321" s="91">
        <v>0.14285714285714285</v>
      </c>
      <c r="AT1321" s="91">
        <v>0.14285714285714285</v>
      </c>
      <c r="AU1321" s="91">
        <v>0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287</v>
      </c>
      <c r="BD1321" s="25">
        <v>0.85964912280701733</v>
      </c>
      <c r="BE1321" s="194">
        <v>191.71428571428572</v>
      </c>
      <c r="BF1321" s="25">
        <v>0.57424047924689758</v>
      </c>
      <c r="BG1321" s="194">
        <v>14</v>
      </c>
      <c r="BH1321" s="25">
        <v>4.1934103551561817E-2</v>
      </c>
      <c r="BI1321" s="21">
        <v>25.32163457424042</v>
      </c>
      <c r="BJ1321" s="21">
        <v>30.49</v>
      </c>
      <c r="BK1321" s="21">
        <v>34.280999999999999</v>
      </c>
      <c r="BL1321" s="8"/>
      <c r="BM1321" s="71">
        <v>754.85714285714278</v>
      </c>
      <c r="BN1321" s="154">
        <v>1.5714285714285714</v>
      </c>
      <c r="BO1321" s="91">
        <v>7.5714285714285712</v>
      </c>
      <c r="BP1321" s="91">
        <v>65.285714285714292</v>
      </c>
      <c r="BQ1321" s="91">
        <v>245.42857142857142</v>
      </c>
      <c r="BR1321" s="91">
        <v>274.71428571428572</v>
      </c>
      <c r="BS1321" s="91">
        <v>123.14285714285714</v>
      </c>
      <c r="BT1321" s="91">
        <v>30.285714285714285</v>
      </c>
      <c r="BU1321" s="91">
        <v>4.2857142857142856</v>
      </c>
      <c r="BV1321" s="91">
        <v>1.7142857142857142</v>
      </c>
      <c r="BW1321" s="91">
        <v>0.5714285714285714</v>
      </c>
      <c r="BX1321" s="91">
        <v>0.14285714285714285</v>
      </c>
      <c r="BY1321" s="91">
        <v>0.14285714285714285</v>
      </c>
      <c r="BZ1321" s="91">
        <v>0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680.42857142857144</v>
      </c>
      <c r="CI1321" s="25">
        <v>0.90140045420136272</v>
      </c>
      <c r="CJ1321" s="194">
        <v>491.85714285714283</v>
      </c>
      <c r="CK1321" s="25">
        <v>0.65158970476911438</v>
      </c>
      <c r="CL1321" s="194">
        <v>37.142857142857146</v>
      </c>
      <c r="CM1321" s="25">
        <v>4.9205147615442854E-2</v>
      </c>
      <c r="CN1321" s="21">
        <v>26.17504163512497</v>
      </c>
      <c r="CO1321" s="21">
        <v>31.26</v>
      </c>
      <c r="CP1321" s="21">
        <v>34.922499999999999</v>
      </c>
      <c r="CQ1321" s="8"/>
    </row>
    <row r="1322" spans="1:95" x14ac:dyDescent="0.35">
      <c r="A1322" s="134"/>
      <c r="B1322" s="184">
        <v>0.54166700000000001</v>
      </c>
      <c r="C1322" s="71">
        <v>419.71428571428578</v>
      </c>
      <c r="D1322" s="154">
        <v>0.14285714285714285</v>
      </c>
      <c r="E1322" s="91">
        <v>1</v>
      </c>
      <c r="F1322" s="91">
        <v>21.142857142857142</v>
      </c>
      <c r="G1322" s="91">
        <v>104.14285714285714</v>
      </c>
      <c r="H1322" s="91">
        <v>175.71428571428572</v>
      </c>
      <c r="I1322" s="91">
        <v>95.428571428571431</v>
      </c>
      <c r="J1322" s="91">
        <v>19</v>
      </c>
      <c r="K1322" s="91">
        <v>2.7142857142857144</v>
      </c>
      <c r="L1322" s="91">
        <v>0.14285714285714285</v>
      </c>
      <c r="M1322" s="91">
        <v>0</v>
      </c>
      <c r="N1322" s="91">
        <v>0.14285714285714285</v>
      </c>
      <c r="O1322" s="91">
        <v>0.14285714285714285</v>
      </c>
      <c r="P1322" s="91">
        <v>0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397.42857142857144</v>
      </c>
      <c r="Y1322" s="25">
        <v>0.94690265486725655</v>
      </c>
      <c r="Z1322" s="194">
        <v>322.42857142857144</v>
      </c>
      <c r="AA1322" s="25">
        <v>0.76820966643975486</v>
      </c>
      <c r="AB1322" s="194">
        <v>22.142857142857142</v>
      </c>
      <c r="AC1322" s="25">
        <v>5.2756977535738589E-2</v>
      </c>
      <c r="AD1322" s="21">
        <v>27.457913546630394</v>
      </c>
      <c r="AE1322" s="21">
        <v>32.201500000000003</v>
      </c>
      <c r="AF1322" s="21">
        <v>35.201000000000001</v>
      </c>
      <c r="AG1322" s="8"/>
      <c r="AH1322" s="71">
        <v>353.85714285714289</v>
      </c>
      <c r="AI1322" s="154">
        <v>2.5714285714285716</v>
      </c>
      <c r="AJ1322" s="91">
        <v>4.1428571428571432</v>
      </c>
      <c r="AK1322" s="91">
        <v>31.571428571428573</v>
      </c>
      <c r="AL1322" s="91">
        <v>126.28571428571429</v>
      </c>
      <c r="AM1322" s="91">
        <v>117.28571428571429</v>
      </c>
      <c r="AN1322" s="91">
        <v>52.857142857142854</v>
      </c>
      <c r="AO1322" s="91">
        <v>14</v>
      </c>
      <c r="AP1322" s="91">
        <v>3</v>
      </c>
      <c r="AQ1322" s="91">
        <v>1.5714285714285714</v>
      </c>
      <c r="AR1322" s="91">
        <v>0.42857142857142855</v>
      </c>
      <c r="AS1322" s="91">
        <v>0.14285714285714285</v>
      </c>
      <c r="AT1322" s="91">
        <v>0</v>
      </c>
      <c r="AU1322" s="91">
        <v>0</v>
      </c>
      <c r="AV1322" s="91">
        <v>0</v>
      </c>
      <c r="AW1322" s="91">
        <v>0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315.57142857142856</v>
      </c>
      <c r="BD1322" s="25">
        <v>0.89180460234154202</v>
      </c>
      <c r="BE1322" s="194">
        <v>216</v>
      </c>
      <c r="BF1322" s="25">
        <v>0.61041582559547836</v>
      </c>
      <c r="BG1322" s="194">
        <v>19</v>
      </c>
      <c r="BH1322" s="25">
        <v>5.3693984658861521E-2</v>
      </c>
      <c r="BI1322" s="21">
        <v>25.908070246265662</v>
      </c>
      <c r="BJ1322" s="21">
        <v>31.07</v>
      </c>
      <c r="BK1322" s="21">
        <v>35.390999999999998</v>
      </c>
      <c r="BL1322" s="8"/>
      <c r="BM1322" s="71">
        <v>773.57142857142844</v>
      </c>
      <c r="BN1322" s="154">
        <v>2.7142857142857144</v>
      </c>
      <c r="BO1322" s="91">
        <v>5.1428571428571432</v>
      </c>
      <c r="BP1322" s="91">
        <v>52.714285714285715</v>
      </c>
      <c r="BQ1322" s="91">
        <v>230.42857142857142</v>
      </c>
      <c r="BR1322" s="91">
        <v>293</v>
      </c>
      <c r="BS1322" s="91">
        <v>148.28571428571428</v>
      </c>
      <c r="BT1322" s="91">
        <v>33</v>
      </c>
      <c r="BU1322" s="91">
        <v>5.7142857142857144</v>
      </c>
      <c r="BV1322" s="91">
        <v>1.7142857142857142</v>
      </c>
      <c r="BW1322" s="91">
        <v>0.42857142857142855</v>
      </c>
      <c r="BX1322" s="91">
        <v>0.2857142857142857</v>
      </c>
      <c r="BY1322" s="91">
        <v>0.14285714285714285</v>
      </c>
      <c r="BZ1322" s="91">
        <v>0</v>
      </c>
      <c r="CA1322" s="91">
        <v>0</v>
      </c>
      <c r="CB1322" s="91">
        <v>0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713</v>
      </c>
      <c r="CI1322" s="25">
        <v>0.92169898430286257</v>
      </c>
      <c r="CJ1322" s="194">
        <v>538.42857142857144</v>
      </c>
      <c r="CK1322" s="25">
        <v>0.69602954755309343</v>
      </c>
      <c r="CL1322" s="194">
        <v>41.142857142857146</v>
      </c>
      <c r="CM1322" s="25">
        <v>5.3185595567867047E-2</v>
      </c>
      <c r="CN1322" s="21">
        <v>26.748963988919659</v>
      </c>
      <c r="CO1322" s="21">
        <v>31.725999999999996</v>
      </c>
      <c r="CP1322" s="21">
        <v>35.229999999999997</v>
      </c>
      <c r="CQ1322" s="8"/>
    </row>
    <row r="1323" spans="1:95" x14ac:dyDescent="0.35">
      <c r="A1323" s="134"/>
      <c r="B1323" s="184">
        <v>0.58333299999999999</v>
      </c>
      <c r="C1323" s="71">
        <v>424.57142857142867</v>
      </c>
      <c r="D1323" s="154">
        <v>0.2857142857142857</v>
      </c>
      <c r="E1323" s="91">
        <v>1.8571428571428572</v>
      </c>
      <c r="F1323" s="91">
        <v>18.857142857142858</v>
      </c>
      <c r="G1323" s="91">
        <v>108.71428571428571</v>
      </c>
      <c r="H1323" s="91">
        <v>170.71428571428572</v>
      </c>
      <c r="I1323" s="91">
        <v>98.428571428571431</v>
      </c>
      <c r="J1323" s="91">
        <v>21</v>
      </c>
      <c r="K1323" s="91">
        <v>3.1428571428571428</v>
      </c>
      <c r="L1323" s="91">
        <v>0.7142857142857143</v>
      </c>
      <c r="M1323" s="91">
        <v>0.2857142857142857</v>
      </c>
      <c r="N1323" s="91">
        <v>0.2857142857142857</v>
      </c>
      <c r="O1323" s="91">
        <v>0</v>
      </c>
      <c r="P1323" s="91">
        <v>0</v>
      </c>
      <c r="Q1323" s="91">
        <v>0.14285714285714285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0.14285714285714285</v>
      </c>
      <c r="X1323" s="194">
        <v>403.57142857142856</v>
      </c>
      <c r="Y1323" s="25">
        <v>0.95053835800807507</v>
      </c>
      <c r="Z1323" s="194">
        <v>324.57142857142856</v>
      </c>
      <c r="AA1323" s="25">
        <v>0.7644683714670254</v>
      </c>
      <c r="AB1323" s="194">
        <v>25.714285714285715</v>
      </c>
      <c r="AC1323" s="25">
        <v>6.0565275908479127E-2</v>
      </c>
      <c r="AD1323" s="21">
        <v>27.540518169582704</v>
      </c>
      <c r="AE1323" s="21">
        <v>32.420499999999997</v>
      </c>
      <c r="AF1323" s="21">
        <v>35.423999999999992</v>
      </c>
      <c r="AG1323" s="8"/>
      <c r="AH1323" s="71">
        <v>437.14285714285722</v>
      </c>
      <c r="AI1323" s="154">
        <v>1.2857142857142858</v>
      </c>
      <c r="AJ1323" s="91">
        <v>4.2857142857142856</v>
      </c>
      <c r="AK1323" s="91">
        <v>56.428571428571431</v>
      </c>
      <c r="AL1323" s="91">
        <v>164</v>
      </c>
      <c r="AM1323" s="91">
        <v>142.71428571428572</v>
      </c>
      <c r="AN1323" s="91">
        <v>53.714285714285715</v>
      </c>
      <c r="AO1323" s="91">
        <v>12.142857142857142</v>
      </c>
      <c r="AP1323" s="91">
        <v>2.2857142857142856</v>
      </c>
      <c r="AQ1323" s="91">
        <v>0.14285714285714285</v>
      </c>
      <c r="AR1323" s="91">
        <v>0.14285714285714285</v>
      </c>
      <c r="AS1323" s="91">
        <v>0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</v>
      </c>
      <c r="BC1323" s="194">
        <v>375</v>
      </c>
      <c r="BD1323" s="25">
        <v>0.8578431372549018</v>
      </c>
      <c r="BE1323" s="194">
        <v>241.57142857142858</v>
      </c>
      <c r="BF1323" s="25">
        <v>0.55261437908496724</v>
      </c>
      <c r="BG1323" s="194">
        <v>14.571428571428571</v>
      </c>
      <c r="BH1323" s="25">
        <v>3.3333333333333326E-2</v>
      </c>
      <c r="BI1323" s="21">
        <v>25.04266993464055</v>
      </c>
      <c r="BJ1323" s="21">
        <v>30.146999999999998</v>
      </c>
      <c r="BK1323" s="21">
        <v>33.966999999999985</v>
      </c>
      <c r="BL1323" s="8"/>
      <c r="BM1323" s="71">
        <v>861.71428571428567</v>
      </c>
      <c r="BN1323" s="154">
        <v>1.5714285714285714</v>
      </c>
      <c r="BO1323" s="91">
        <v>6.1428571428571432</v>
      </c>
      <c r="BP1323" s="91">
        <v>75.285714285714292</v>
      </c>
      <c r="BQ1323" s="91">
        <v>272.71428571428572</v>
      </c>
      <c r="BR1323" s="91">
        <v>313.42857142857144</v>
      </c>
      <c r="BS1323" s="91">
        <v>152.14285714285714</v>
      </c>
      <c r="BT1323" s="91">
        <v>33.142857142857146</v>
      </c>
      <c r="BU1323" s="91">
        <v>5.4285714285714288</v>
      </c>
      <c r="BV1323" s="91">
        <v>0.8571428571428571</v>
      </c>
      <c r="BW1323" s="91">
        <v>0.42857142857142855</v>
      </c>
      <c r="BX1323" s="91">
        <v>0.2857142857142857</v>
      </c>
      <c r="BY1323" s="91">
        <v>0</v>
      </c>
      <c r="BZ1323" s="91">
        <v>0</v>
      </c>
      <c r="CA1323" s="91">
        <v>0.14285714285714285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0.14285714285714285</v>
      </c>
      <c r="CH1323" s="194">
        <v>778.57142857142856</v>
      </c>
      <c r="CI1323" s="25">
        <v>0.90351458885941649</v>
      </c>
      <c r="CJ1323" s="194">
        <v>566.14285714285711</v>
      </c>
      <c r="CK1323" s="25">
        <v>0.6569960212201591</v>
      </c>
      <c r="CL1323" s="194">
        <v>40.285714285714285</v>
      </c>
      <c r="CM1323" s="25">
        <v>4.6750663129973474E-2</v>
      </c>
      <c r="CN1323" s="21">
        <v>26.273373673739982</v>
      </c>
      <c r="CO1323" s="21">
        <v>31.51</v>
      </c>
      <c r="CP1323" s="21">
        <v>34.793499999999995</v>
      </c>
      <c r="CQ1323" s="8"/>
    </row>
    <row r="1324" spans="1:95" x14ac:dyDescent="0.35">
      <c r="A1324" s="134"/>
      <c r="B1324" s="184">
        <v>0.625</v>
      </c>
      <c r="C1324" s="71">
        <v>482.85714285714289</v>
      </c>
      <c r="D1324" s="154">
        <v>0.5714285714285714</v>
      </c>
      <c r="E1324" s="91">
        <v>1.2857142857142858</v>
      </c>
      <c r="F1324" s="91">
        <v>23.285714285714285</v>
      </c>
      <c r="G1324" s="91">
        <v>158.71428571428572</v>
      </c>
      <c r="H1324" s="91">
        <v>196.57142857142858</v>
      </c>
      <c r="I1324" s="91">
        <v>85.571428571428569</v>
      </c>
      <c r="J1324" s="91">
        <v>14.142857142857142</v>
      </c>
      <c r="K1324" s="91">
        <v>1.8571428571428572</v>
      </c>
      <c r="L1324" s="91">
        <v>0.5714285714285714</v>
      </c>
      <c r="M1324" s="91">
        <v>0</v>
      </c>
      <c r="N1324" s="91">
        <v>0</v>
      </c>
      <c r="O1324" s="91">
        <v>0.14285714285714285</v>
      </c>
      <c r="P1324" s="91">
        <v>0.14285714285714285</v>
      </c>
      <c r="Q1324" s="91">
        <v>0</v>
      </c>
      <c r="R1324" s="91">
        <v>0</v>
      </c>
      <c r="S1324" s="91">
        <v>0</v>
      </c>
      <c r="T1324" s="91">
        <v>0</v>
      </c>
      <c r="U1324" s="91">
        <v>0</v>
      </c>
      <c r="V1324" s="91">
        <v>0</v>
      </c>
      <c r="W1324" s="194">
        <v>0</v>
      </c>
      <c r="X1324" s="194">
        <v>457.71428571428572</v>
      </c>
      <c r="Y1324" s="25">
        <v>0.94792899408284015</v>
      </c>
      <c r="Z1324" s="194">
        <v>341</v>
      </c>
      <c r="AA1324" s="25">
        <v>0.70621301775147927</v>
      </c>
      <c r="AB1324" s="194">
        <v>16.857142857142858</v>
      </c>
      <c r="AC1324" s="25">
        <v>3.4911242603550295E-2</v>
      </c>
      <c r="AD1324" s="21">
        <v>26.586109467455589</v>
      </c>
      <c r="AE1324" s="21">
        <v>31.047000000000001</v>
      </c>
      <c r="AF1324" s="21">
        <v>33.9895</v>
      </c>
      <c r="AG1324" s="8"/>
      <c r="AH1324" s="71">
        <v>508.28571428571428</v>
      </c>
      <c r="AI1324" s="154">
        <v>4.2857142857142856</v>
      </c>
      <c r="AJ1324" s="91">
        <v>14.571428571428571</v>
      </c>
      <c r="AK1324" s="91">
        <v>62</v>
      </c>
      <c r="AL1324" s="91">
        <v>194.28571428571428</v>
      </c>
      <c r="AM1324" s="91">
        <v>159.57142857142858</v>
      </c>
      <c r="AN1324" s="91">
        <v>60.428571428571431</v>
      </c>
      <c r="AO1324" s="91">
        <v>9.5714285714285712</v>
      </c>
      <c r="AP1324" s="91">
        <v>2.7142857142857144</v>
      </c>
      <c r="AQ1324" s="91">
        <v>0.42857142857142855</v>
      </c>
      <c r="AR1324" s="91">
        <v>0.14285714285714285</v>
      </c>
      <c r="AS1324" s="91">
        <v>0.2857142857142857</v>
      </c>
      <c r="AT1324" s="91">
        <v>0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</v>
      </c>
      <c r="BA1324" s="91">
        <v>0</v>
      </c>
      <c r="BB1324" s="194">
        <v>0</v>
      </c>
      <c r="BC1324" s="194">
        <v>427.28571428571428</v>
      </c>
      <c r="BD1324" s="25">
        <v>0.84064080944350761</v>
      </c>
      <c r="BE1324" s="194">
        <v>271.42857142857144</v>
      </c>
      <c r="BF1324" s="25">
        <v>0.53400786958965718</v>
      </c>
      <c r="BG1324" s="194">
        <v>13.142857142857142</v>
      </c>
      <c r="BH1324" s="25">
        <v>2.5857223159078135E-2</v>
      </c>
      <c r="BI1324" s="21">
        <v>24.650576166385651</v>
      </c>
      <c r="BJ1324" s="21">
        <v>29.89</v>
      </c>
      <c r="BK1324" s="21">
        <v>33.07</v>
      </c>
      <c r="BL1324" s="8"/>
      <c r="BM1324" s="71">
        <v>991.142857142857</v>
      </c>
      <c r="BN1324" s="154">
        <v>4.8571428571428568</v>
      </c>
      <c r="BO1324" s="91">
        <v>15.857142857142858</v>
      </c>
      <c r="BP1324" s="91">
        <v>85.285714285714292</v>
      </c>
      <c r="BQ1324" s="91">
        <v>353</v>
      </c>
      <c r="BR1324" s="91">
        <v>356.14285714285717</v>
      </c>
      <c r="BS1324" s="91">
        <v>146</v>
      </c>
      <c r="BT1324" s="91">
        <v>23.714285714285715</v>
      </c>
      <c r="BU1324" s="91">
        <v>4.5714285714285712</v>
      </c>
      <c r="BV1324" s="91">
        <v>1</v>
      </c>
      <c r="BW1324" s="91">
        <v>0.14285714285714285</v>
      </c>
      <c r="BX1324" s="91">
        <v>0.2857142857142857</v>
      </c>
      <c r="BY1324" s="91">
        <v>0.14285714285714285</v>
      </c>
      <c r="BZ1324" s="91">
        <v>0.14285714285714285</v>
      </c>
      <c r="CA1324" s="91">
        <v>0</v>
      </c>
      <c r="CB1324" s="91">
        <v>0</v>
      </c>
      <c r="CC1324" s="91">
        <v>0</v>
      </c>
      <c r="CD1324" s="91">
        <v>0</v>
      </c>
      <c r="CE1324" s="91">
        <v>0</v>
      </c>
      <c r="CF1324" s="91">
        <v>0</v>
      </c>
      <c r="CG1324" s="194">
        <v>0</v>
      </c>
      <c r="CH1324" s="194">
        <v>885</v>
      </c>
      <c r="CI1324" s="25">
        <v>0.89290861919861642</v>
      </c>
      <c r="CJ1324" s="194">
        <v>612.42857142857144</v>
      </c>
      <c r="CK1324" s="25">
        <v>0.6179014125108101</v>
      </c>
      <c r="CL1324" s="194">
        <v>30</v>
      </c>
      <c r="CM1324" s="25">
        <v>3.0268088786393779E-2</v>
      </c>
      <c r="CN1324" s="21">
        <v>25.593513980974272</v>
      </c>
      <c r="CO1324" s="21">
        <v>30.521499999999996</v>
      </c>
      <c r="CP1324" s="21">
        <v>33.600999999999985</v>
      </c>
      <c r="CQ1324" s="8"/>
    </row>
    <row r="1325" spans="1:95" x14ac:dyDescent="0.35">
      <c r="A1325" s="134"/>
      <c r="B1325" s="184">
        <v>0.66666700000000001</v>
      </c>
      <c r="C1325" s="71">
        <v>444.85714285714283</v>
      </c>
      <c r="D1325" s="154">
        <v>1.5714285714285714</v>
      </c>
      <c r="E1325" s="91">
        <v>3</v>
      </c>
      <c r="F1325" s="91">
        <v>22</v>
      </c>
      <c r="G1325" s="91">
        <v>127.28571428571429</v>
      </c>
      <c r="H1325" s="91">
        <v>175.57142857142858</v>
      </c>
      <c r="I1325" s="91">
        <v>95</v>
      </c>
      <c r="J1325" s="91">
        <v>16.857142857142858</v>
      </c>
      <c r="K1325" s="91">
        <v>2.5714285714285716</v>
      </c>
      <c r="L1325" s="91">
        <v>0.8571428571428571</v>
      </c>
      <c r="M1325" s="91">
        <v>0.14285714285714285</v>
      </c>
      <c r="N1325" s="91">
        <v>0</v>
      </c>
      <c r="O1325" s="91">
        <v>0</v>
      </c>
      <c r="P1325" s="91">
        <v>0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418.14285714285717</v>
      </c>
      <c r="Y1325" s="25">
        <v>0.93994861913937067</v>
      </c>
      <c r="Z1325" s="194">
        <v>324.57142857142856</v>
      </c>
      <c r="AA1325" s="25">
        <v>0.72960822093770072</v>
      </c>
      <c r="AB1325" s="194">
        <v>20.428571428571427</v>
      </c>
      <c r="AC1325" s="25">
        <v>4.5921644187540141E-2</v>
      </c>
      <c r="AD1325" s="21">
        <v>26.967219010918406</v>
      </c>
      <c r="AE1325" s="21">
        <v>31.66</v>
      </c>
      <c r="AF1325" s="21">
        <v>34.817500000000003</v>
      </c>
      <c r="AG1325" s="8"/>
      <c r="AH1325" s="71">
        <v>547.28571428571445</v>
      </c>
      <c r="AI1325" s="154">
        <v>3.5714285714285716</v>
      </c>
      <c r="AJ1325" s="91">
        <v>14</v>
      </c>
      <c r="AK1325" s="91">
        <v>76.142857142857139</v>
      </c>
      <c r="AL1325" s="91">
        <v>206.14285714285714</v>
      </c>
      <c r="AM1325" s="91">
        <v>166.14285714285714</v>
      </c>
      <c r="AN1325" s="91">
        <v>67</v>
      </c>
      <c r="AO1325" s="91">
        <v>10.857142857142858</v>
      </c>
      <c r="AP1325" s="91">
        <v>2.2857142857142856</v>
      </c>
      <c r="AQ1325" s="91">
        <v>0.8571428571428571</v>
      </c>
      <c r="AR1325" s="91">
        <v>0.2857142857142857</v>
      </c>
      <c r="AS1325" s="91">
        <v>0</v>
      </c>
      <c r="AT1325" s="91">
        <v>0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453.57142857142856</v>
      </c>
      <c r="BD1325" s="25">
        <v>0.82876533542156072</v>
      </c>
      <c r="BE1325" s="194">
        <v>285.71428571428572</v>
      </c>
      <c r="BF1325" s="25">
        <v>0.5220569042025579</v>
      </c>
      <c r="BG1325" s="194">
        <v>14.142857142857142</v>
      </c>
      <c r="BH1325" s="25">
        <v>2.5841816758026617E-2</v>
      </c>
      <c r="BI1325" s="21">
        <v>24.578313756199499</v>
      </c>
      <c r="BJ1325" s="21">
        <v>29.962</v>
      </c>
      <c r="BK1325" s="21">
        <v>33.257999999999996</v>
      </c>
      <c r="BL1325" s="8"/>
      <c r="BM1325" s="71">
        <v>992.14285714285711</v>
      </c>
      <c r="BN1325" s="154">
        <v>5.1428571428571432</v>
      </c>
      <c r="BO1325" s="91">
        <v>17</v>
      </c>
      <c r="BP1325" s="91">
        <v>98.142857142857139</v>
      </c>
      <c r="BQ1325" s="91">
        <v>333.42857142857144</v>
      </c>
      <c r="BR1325" s="91">
        <v>341.71428571428572</v>
      </c>
      <c r="BS1325" s="91">
        <v>162</v>
      </c>
      <c r="BT1325" s="91">
        <v>27.714285714285715</v>
      </c>
      <c r="BU1325" s="91">
        <v>4.8571428571428568</v>
      </c>
      <c r="BV1325" s="91">
        <v>1.7142857142857142</v>
      </c>
      <c r="BW1325" s="91">
        <v>0.42857142857142855</v>
      </c>
      <c r="BX1325" s="91">
        <v>0</v>
      </c>
      <c r="BY1325" s="91">
        <v>0</v>
      </c>
      <c r="BZ1325" s="91">
        <v>0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871.71428571428567</v>
      </c>
      <c r="CI1325" s="25">
        <v>0.8786177105831533</v>
      </c>
      <c r="CJ1325" s="194">
        <v>610.28571428571433</v>
      </c>
      <c r="CK1325" s="25">
        <v>0.61511879049676033</v>
      </c>
      <c r="CL1325" s="194">
        <v>34.571428571428569</v>
      </c>
      <c r="CM1325" s="25">
        <v>3.4845212383009361E-2</v>
      </c>
      <c r="CN1325" s="21">
        <v>25.649451403887639</v>
      </c>
      <c r="CO1325" s="21">
        <v>30.84</v>
      </c>
      <c r="CP1325" s="21">
        <v>34.07</v>
      </c>
      <c r="CQ1325" s="8"/>
    </row>
    <row r="1326" spans="1:95" x14ac:dyDescent="0.35">
      <c r="A1326" s="134"/>
      <c r="B1326" s="184">
        <v>0.70833299999999999</v>
      </c>
      <c r="C1326" s="71">
        <v>426.42857142857139</v>
      </c>
      <c r="D1326" s="154">
        <v>0.8571428571428571</v>
      </c>
      <c r="E1326" s="91">
        <v>1.2857142857142858</v>
      </c>
      <c r="F1326" s="91">
        <v>18.714285714285715</v>
      </c>
      <c r="G1326" s="91">
        <v>120.42857142857143</v>
      </c>
      <c r="H1326" s="91">
        <v>171.42857142857142</v>
      </c>
      <c r="I1326" s="91">
        <v>90</v>
      </c>
      <c r="J1326" s="91">
        <v>18.285714285714285</v>
      </c>
      <c r="K1326" s="91">
        <v>4</v>
      </c>
      <c r="L1326" s="91">
        <v>1</v>
      </c>
      <c r="M1326" s="91">
        <v>0.42857142857142855</v>
      </c>
      <c r="N1326" s="91">
        <v>0</v>
      </c>
      <c r="O1326" s="91">
        <v>0</v>
      </c>
      <c r="P1326" s="91">
        <v>0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405.57142857142856</v>
      </c>
      <c r="Y1326" s="25">
        <v>0.95108877721943053</v>
      </c>
      <c r="Z1326" s="194">
        <v>316.71428571428572</v>
      </c>
      <c r="AA1326" s="25">
        <v>0.74271356783919606</v>
      </c>
      <c r="AB1326" s="194">
        <v>23.714285714285715</v>
      </c>
      <c r="AC1326" s="25">
        <v>5.5611390284757124E-2</v>
      </c>
      <c r="AD1326" s="21">
        <v>27.296040201005081</v>
      </c>
      <c r="AE1326" s="21">
        <v>32</v>
      </c>
      <c r="AF1326" s="21">
        <v>35.31</v>
      </c>
      <c r="AG1326" s="8"/>
      <c r="AH1326" s="71">
        <v>538.71428571428555</v>
      </c>
      <c r="AI1326" s="154">
        <v>3.4285714285714284</v>
      </c>
      <c r="AJ1326" s="91">
        <v>9.1428571428571423</v>
      </c>
      <c r="AK1326" s="91">
        <v>75.857142857142861</v>
      </c>
      <c r="AL1326" s="91">
        <v>208.57142857142858</v>
      </c>
      <c r="AM1326" s="91">
        <v>179.57142857142858</v>
      </c>
      <c r="AN1326" s="91">
        <v>50.428571428571431</v>
      </c>
      <c r="AO1326" s="91">
        <v>8.4285714285714288</v>
      </c>
      <c r="AP1326" s="91">
        <v>2.1428571428571428</v>
      </c>
      <c r="AQ1326" s="91">
        <v>0.7142857142857143</v>
      </c>
      <c r="AR1326" s="91">
        <v>0.14285714285714285</v>
      </c>
      <c r="AS1326" s="91">
        <v>0.14285714285714285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0.14285714285714285</v>
      </c>
      <c r="BC1326" s="194">
        <v>449.71428571428572</v>
      </c>
      <c r="BD1326" s="25">
        <v>0.83479183240519783</v>
      </c>
      <c r="BE1326" s="194">
        <v>286.14285714285717</v>
      </c>
      <c r="BF1326" s="25">
        <v>0.53115884380800871</v>
      </c>
      <c r="BG1326" s="194">
        <v>11.571428571428571</v>
      </c>
      <c r="BH1326" s="25">
        <v>2.1479713603818621E-2</v>
      </c>
      <c r="BI1326" s="21">
        <v>24.552824184566425</v>
      </c>
      <c r="BJ1326" s="21">
        <v>29.241999999999997</v>
      </c>
      <c r="BK1326" s="21">
        <v>32.457999999999991</v>
      </c>
      <c r="BL1326" s="8"/>
      <c r="BM1326" s="71">
        <v>965.14285714285688</v>
      </c>
      <c r="BN1326" s="154">
        <v>4.2857142857142856</v>
      </c>
      <c r="BO1326" s="91">
        <v>10.428571428571429</v>
      </c>
      <c r="BP1326" s="91">
        <v>94.571428571428569</v>
      </c>
      <c r="BQ1326" s="91">
        <v>329</v>
      </c>
      <c r="BR1326" s="91">
        <v>351</v>
      </c>
      <c r="BS1326" s="91">
        <v>140.42857142857142</v>
      </c>
      <c r="BT1326" s="91">
        <v>26.714285714285715</v>
      </c>
      <c r="BU1326" s="91">
        <v>6.1428571428571432</v>
      </c>
      <c r="BV1326" s="91">
        <v>1.7142857142857142</v>
      </c>
      <c r="BW1326" s="91">
        <v>0.5714285714285714</v>
      </c>
      <c r="BX1326" s="91">
        <v>0.14285714285714285</v>
      </c>
      <c r="BY1326" s="91">
        <v>0</v>
      </c>
      <c r="BZ1326" s="91">
        <v>0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0.14285714285714285</v>
      </c>
      <c r="CH1326" s="194">
        <v>855.28571428571433</v>
      </c>
      <c r="CI1326" s="25">
        <v>0.88617525162818267</v>
      </c>
      <c r="CJ1326" s="194">
        <v>602.85714285714289</v>
      </c>
      <c r="CK1326" s="25">
        <v>0.62462995855535841</v>
      </c>
      <c r="CL1326" s="194">
        <v>35.285714285714285</v>
      </c>
      <c r="CM1326" s="25">
        <v>3.6560094730609838E-2</v>
      </c>
      <c r="CN1326" s="21">
        <v>25.764857904085254</v>
      </c>
      <c r="CO1326" s="21">
        <v>30.674499999999998</v>
      </c>
      <c r="CP1326" s="21">
        <v>33.99</v>
      </c>
      <c r="CQ1326" s="8"/>
    </row>
    <row r="1327" spans="1:95" x14ac:dyDescent="0.35">
      <c r="A1327" s="134"/>
      <c r="B1327" s="184">
        <v>0.75</v>
      </c>
      <c r="C1327" s="71">
        <v>435.28571428571433</v>
      </c>
      <c r="D1327" s="154">
        <v>1.2857142857142858</v>
      </c>
      <c r="E1327" s="91">
        <v>4.4285714285714288</v>
      </c>
      <c r="F1327" s="91">
        <v>23.428571428571427</v>
      </c>
      <c r="G1327" s="91">
        <v>131</v>
      </c>
      <c r="H1327" s="91">
        <v>180.28571428571428</v>
      </c>
      <c r="I1327" s="91">
        <v>74.857142857142861</v>
      </c>
      <c r="J1327" s="91">
        <v>16.428571428571427</v>
      </c>
      <c r="K1327" s="91">
        <v>2.5714285714285716</v>
      </c>
      <c r="L1327" s="91">
        <v>0.7142857142857143</v>
      </c>
      <c r="M1327" s="91">
        <v>0.2857142857142857</v>
      </c>
      <c r="N1327" s="91">
        <v>0</v>
      </c>
      <c r="O1327" s="91">
        <v>0</v>
      </c>
      <c r="P1327" s="91">
        <v>0</v>
      </c>
      <c r="Q1327" s="91">
        <v>0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406.14285714285717</v>
      </c>
      <c r="Y1327" s="25">
        <v>0.93304890055792578</v>
      </c>
      <c r="Z1327" s="194">
        <v>307.71428571428572</v>
      </c>
      <c r="AA1327" s="25">
        <v>0.70692484410895962</v>
      </c>
      <c r="AB1327" s="194">
        <v>20</v>
      </c>
      <c r="AC1327" s="25">
        <v>4.5946832950443051E-2</v>
      </c>
      <c r="AD1327" s="21">
        <v>26.58726288152279</v>
      </c>
      <c r="AE1327" s="21">
        <v>31.139999999999986</v>
      </c>
      <c r="AF1327" s="21">
        <v>34.691999999999986</v>
      </c>
      <c r="AG1327" s="8"/>
      <c r="AH1327" s="71">
        <v>429.85714285714295</v>
      </c>
      <c r="AI1327" s="154">
        <v>5.2857142857142856</v>
      </c>
      <c r="AJ1327" s="91">
        <v>10.857142857142858</v>
      </c>
      <c r="AK1327" s="91">
        <v>52.714285714285715</v>
      </c>
      <c r="AL1327" s="91">
        <v>163.28571428571428</v>
      </c>
      <c r="AM1327" s="91">
        <v>142.71428571428572</v>
      </c>
      <c r="AN1327" s="91">
        <v>43.714285714285715</v>
      </c>
      <c r="AO1327" s="91">
        <v>9</v>
      </c>
      <c r="AP1327" s="91">
        <v>1.5714285714285714</v>
      </c>
      <c r="AQ1327" s="91">
        <v>0.42857142857142855</v>
      </c>
      <c r="AR1327" s="91">
        <v>0.14285714285714285</v>
      </c>
      <c r="AS1327" s="91">
        <v>0</v>
      </c>
      <c r="AT1327" s="91">
        <v>0</v>
      </c>
      <c r="AU1327" s="91">
        <v>0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0.14285714285714285</v>
      </c>
      <c r="BC1327" s="194">
        <v>360.71428571428572</v>
      </c>
      <c r="BD1327" s="25">
        <v>0.83914921900963757</v>
      </c>
      <c r="BE1327" s="194">
        <v>229.42857142857142</v>
      </c>
      <c r="BF1327" s="25">
        <v>0.53373213692256549</v>
      </c>
      <c r="BG1327" s="194">
        <v>11.285714285714286</v>
      </c>
      <c r="BH1327" s="25">
        <v>2.6254569624459951E-2</v>
      </c>
      <c r="BI1327" s="21">
        <v>24.530827517447694</v>
      </c>
      <c r="BJ1327" s="21">
        <v>29.484999999999999</v>
      </c>
      <c r="BK1327" s="21">
        <v>32.879999999999995</v>
      </c>
      <c r="BL1327" s="8"/>
      <c r="BM1327" s="71">
        <v>865.142857142857</v>
      </c>
      <c r="BN1327" s="154">
        <v>6.5714285714285712</v>
      </c>
      <c r="BO1327" s="91">
        <v>15.285714285714286</v>
      </c>
      <c r="BP1327" s="91">
        <v>76.142857142857139</v>
      </c>
      <c r="BQ1327" s="91">
        <v>294.28571428571428</v>
      </c>
      <c r="BR1327" s="91">
        <v>323</v>
      </c>
      <c r="BS1327" s="91">
        <v>118.57142857142857</v>
      </c>
      <c r="BT1327" s="91">
        <v>25.428571428571427</v>
      </c>
      <c r="BU1327" s="91">
        <v>4.1428571428571432</v>
      </c>
      <c r="BV1327" s="91">
        <v>1.1428571428571428</v>
      </c>
      <c r="BW1327" s="91">
        <v>0.42857142857142855</v>
      </c>
      <c r="BX1327" s="91">
        <v>0</v>
      </c>
      <c r="BY1327" s="91">
        <v>0</v>
      </c>
      <c r="BZ1327" s="91">
        <v>0</v>
      </c>
      <c r="CA1327" s="91">
        <v>0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0.14285714285714285</v>
      </c>
      <c r="CH1327" s="194">
        <v>766.85714285714289</v>
      </c>
      <c r="CI1327" s="25">
        <v>0.88639365918097768</v>
      </c>
      <c r="CJ1327" s="194">
        <v>537.14285714285711</v>
      </c>
      <c r="CK1327" s="25">
        <v>0.62087186261558791</v>
      </c>
      <c r="CL1327" s="194">
        <v>31.285714285714285</v>
      </c>
      <c r="CM1327" s="25">
        <v>3.6162483487450464E-2</v>
      </c>
      <c r="CN1327" s="21">
        <v>25.565497027740918</v>
      </c>
      <c r="CO1327" s="21">
        <v>30.464499999999997</v>
      </c>
      <c r="CP1327" s="21">
        <v>33.891499999999994</v>
      </c>
      <c r="CQ1327" s="8"/>
    </row>
    <row r="1328" spans="1:95" x14ac:dyDescent="0.35">
      <c r="A1328" s="134"/>
      <c r="B1328" s="184">
        <v>0.79166700000000001</v>
      </c>
      <c r="C1328" s="71">
        <v>345.14285714285722</v>
      </c>
      <c r="D1328" s="154">
        <v>1.1428571428571428</v>
      </c>
      <c r="E1328" s="91">
        <v>2.7142857142857144</v>
      </c>
      <c r="F1328" s="91">
        <v>14.714285714285714</v>
      </c>
      <c r="G1328" s="91">
        <v>88.142857142857139</v>
      </c>
      <c r="H1328" s="91">
        <v>143.28571428571428</v>
      </c>
      <c r="I1328" s="91">
        <v>77</v>
      </c>
      <c r="J1328" s="91">
        <v>12.571428571428571</v>
      </c>
      <c r="K1328" s="91">
        <v>4.4285714285714288</v>
      </c>
      <c r="L1328" s="91">
        <v>0.7142857142857143</v>
      </c>
      <c r="M1328" s="91">
        <v>0.14285714285714285</v>
      </c>
      <c r="N1328" s="91">
        <v>0.14285714285714285</v>
      </c>
      <c r="O1328" s="91">
        <v>0</v>
      </c>
      <c r="P1328" s="91">
        <v>0</v>
      </c>
      <c r="Q1328" s="91">
        <v>0</v>
      </c>
      <c r="R1328" s="91">
        <v>0.14285714285714285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326.57142857142856</v>
      </c>
      <c r="Y1328" s="25">
        <v>0.9461920529801322</v>
      </c>
      <c r="Z1328" s="194">
        <v>264.42857142857144</v>
      </c>
      <c r="AA1328" s="25">
        <v>0.76614238410596014</v>
      </c>
      <c r="AB1328" s="194">
        <v>17.857142857142858</v>
      </c>
      <c r="AC1328" s="25">
        <v>5.1738410596026477E-2</v>
      </c>
      <c r="AD1328" s="21">
        <v>27.372148178807929</v>
      </c>
      <c r="AE1328" s="21">
        <v>32.11</v>
      </c>
      <c r="AF1328" s="21">
        <v>35.159999999999997</v>
      </c>
      <c r="AG1328" s="8"/>
      <c r="AH1328" s="71">
        <v>363</v>
      </c>
      <c r="AI1328" s="154">
        <v>2.5714285714285716</v>
      </c>
      <c r="AJ1328" s="91">
        <v>8.2857142857142865</v>
      </c>
      <c r="AK1328" s="91">
        <v>37</v>
      </c>
      <c r="AL1328" s="91">
        <v>123.57142857142857</v>
      </c>
      <c r="AM1328" s="91">
        <v>128.14285714285714</v>
      </c>
      <c r="AN1328" s="91">
        <v>47.571428571428569</v>
      </c>
      <c r="AO1328" s="91">
        <v>12.714285714285714</v>
      </c>
      <c r="AP1328" s="91">
        <v>1.4285714285714286</v>
      </c>
      <c r="AQ1328" s="91">
        <v>1.2857142857142858</v>
      </c>
      <c r="AR1328" s="91">
        <v>0.2857142857142857</v>
      </c>
      <c r="AS1328" s="91">
        <v>0</v>
      </c>
      <c r="AT1328" s="91">
        <v>0.14285714285714285</v>
      </c>
      <c r="AU1328" s="91">
        <v>0</v>
      </c>
      <c r="AV1328" s="91">
        <v>0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315</v>
      </c>
      <c r="BD1328" s="25">
        <v>0.86776859504132231</v>
      </c>
      <c r="BE1328" s="194">
        <v>217</v>
      </c>
      <c r="BF1328" s="25">
        <v>0.59779614325068875</v>
      </c>
      <c r="BG1328" s="194">
        <v>15.714285714285714</v>
      </c>
      <c r="BH1328" s="25">
        <v>4.3290043290043288E-2</v>
      </c>
      <c r="BI1328" s="21">
        <v>25.414203069657596</v>
      </c>
      <c r="BJ1328" s="21">
        <v>30.59</v>
      </c>
      <c r="BK1328" s="21">
        <v>34.429000000000002</v>
      </c>
      <c r="BL1328" s="8"/>
      <c r="BM1328" s="71">
        <v>708.14285714285722</v>
      </c>
      <c r="BN1328" s="154">
        <v>3.7142857142857144</v>
      </c>
      <c r="BO1328" s="91">
        <v>11</v>
      </c>
      <c r="BP1328" s="91">
        <v>51.714285714285715</v>
      </c>
      <c r="BQ1328" s="91">
        <v>211.71428571428572</v>
      </c>
      <c r="BR1328" s="91">
        <v>271.42857142857144</v>
      </c>
      <c r="BS1328" s="91">
        <v>124.57142857142857</v>
      </c>
      <c r="BT1328" s="91">
        <v>25.285714285714285</v>
      </c>
      <c r="BU1328" s="91">
        <v>5.8571428571428568</v>
      </c>
      <c r="BV1328" s="91">
        <v>2</v>
      </c>
      <c r="BW1328" s="91">
        <v>0.42857142857142855</v>
      </c>
      <c r="BX1328" s="91">
        <v>0.14285714285714285</v>
      </c>
      <c r="BY1328" s="91">
        <v>0.14285714285714285</v>
      </c>
      <c r="BZ1328" s="91">
        <v>0</v>
      </c>
      <c r="CA1328" s="91">
        <v>0</v>
      </c>
      <c r="CB1328" s="91">
        <v>0.14285714285714285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641.57142857142856</v>
      </c>
      <c r="CI1328" s="25">
        <v>0.90599152713334663</v>
      </c>
      <c r="CJ1328" s="194">
        <v>481.42857142857144</v>
      </c>
      <c r="CK1328" s="25">
        <v>0.67984668146056082</v>
      </c>
      <c r="CL1328" s="194">
        <v>33.571428571428569</v>
      </c>
      <c r="CM1328" s="25">
        <v>4.7407706273956012E-2</v>
      </c>
      <c r="CN1328" s="21">
        <v>26.368489005446872</v>
      </c>
      <c r="CO1328" s="21">
        <v>31.42</v>
      </c>
      <c r="CP1328" s="21">
        <v>34.811999999999991</v>
      </c>
      <c r="CQ1328" s="8"/>
    </row>
    <row r="1329" spans="1:95" x14ac:dyDescent="0.35">
      <c r="A1329" s="134"/>
      <c r="B1329" s="184">
        <v>0.83333299999999999</v>
      </c>
      <c r="C1329" s="71">
        <v>246.85714285714286</v>
      </c>
      <c r="D1329" s="154">
        <v>0.14285714285714285</v>
      </c>
      <c r="E1329" s="91">
        <v>0.2857142857142857</v>
      </c>
      <c r="F1329" s="91">
        <v>9</v>
      </c>
      <c r="G1329" s="91">
        <v>47.285714285714285</v>
      </c>
      <c r="H1329" s="91">
        <v>94.428571428571431</v>
      </c>
      <c r="I1329" s="91">
        <v>66.571428571428569</v>
      </c>
      <c r="J1329" s="91">
        <v>21.428571428571427</v>
      </c>
      <c r="K1329" s="91">
        <v>4.8571428571428568</v>
      </c>
      <c r="L1329" s="91">
        <v>1.7142857142857142</v>
      </c>
      <c r="M1329" s="91">
        <v>0.7142857142857143</v>
      </c>
      <c r="N1329" s="91">
        <v>0.2857142857142857</v>
      </c>
      <c r="O1329" s="91">
        <v>0</v>
      </c>
      <c r="P1329" s="91">
        <v>0</v>
      </c>
      <c r="Q1329" s="91">
        <v>0.14285714285714285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237.28571428571428</v>
      </c>
      <c r="Y1329" s="25">
        <v>0.96122685185185175</v>
      </c>
      <c r="Z1329" s="194">
        <v>205.14285714285714</v>
      </c>
      <c r="AA1329" s="25">
        <v>0.83101851851851849</v>
      </c>
      <c r="AB1329" s="194">
        <v>29</v>
      </c>
      <c r="AC1329" s="25">
        <v>0.11747685185185185</v>
      </c>
      <c r="AD1329" s="21">
        <v>28.923032407407455</v>
      </c>
      <c r="AE1329" s="21">
        <v>34.186499999999995</v>
      </c>
      <c r="AF1329" s="21">
        <v>38.115999999999993</v>
      </c>
      <c r="AG1329" s="8"/>
      <c r="AH1329" s="71">
        <v>265.57142857142861</v>
      </c>
      <c r="AI1329" s="154">
        <v>0.8571428571428571</v>
      </c>
      <c r="AJ1329" s="91">
        <v>1.4285714285714286</v>
      </c>
      <c r="AK1329" s="91">
        <v>14.714285714285714</v>
      </c>
      <c r="AL1329" s="91">
        <v>86.428571428571431</v>
      </c>
      <c r="AM1329" s="91">
        <v>102.71428571428571</v>
      </c>
      <c r="AN1329" s="91">
        <v>41.857142857142854</v>
      </c>
      <c r="AO1329" s="91">
        <v>12</v>
      </c>
      <c r="AP1329" s="91">
        <v>3.1428571428571428</v>
      </c>
      <c r="AQ1329" s="91">
        <v>1.1428571428571428</v>
      </c>
      <c r="AR1329" s="91">
        <v>0.8571428571428571</v>
      </c>
      <c r="AS1329" s="91">
        <v>0.42857142857142855</v>
      </c>
      <c r="AT1329" s="91">
        <v>0</v>
      </c>
      <c r="AU1329" s="91">
        <v>0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248.42857142857142</v>
      </c>
      <c r="BD1329" s="25">
        <v>0.9354491662183968</v>
      </c>
      <c r="BE1329" s="194">
        <v>182.14285714285714</v>
      </c>
      <c r="BF1329" s="25">
        <v>0.68585260892953193</v>
      </c>
      <c r="BG1329" s="194">
        <v>17.571428571428573</v>
      </c>
      <c r="BH1329" s="25">
        <v>6.6164604626143084E-2</v>
      </c>
      <c r="BI1329" s="21">
        <v>26.789472834857477</v>
      </c>
      <c r="BJ1329" s="21">
        <v>31.7</v>
      </c>
      <c r="BK1329" s="21">
        <v>36.03</v>
      </c>
      <c r="BL1329" s="8"/>
      <c r="BM1329" s="71">
        <v>512.42857142857144</v>
      </c>
      <c r="BN1329" s="154">
        <v>1</v>
      </c>
      <c r="BO1329" s="91">
        <v>1.7142857142857142</v>
      </c>
      <c r="BP1329" s="91">
        <v>23.714285714285715</v>
      </c>
      <c r="BQ1329" s="91">
        <v>133.71428571428572</v>
      </c>
      <c r="BR1329" s="91">
        <v>197.14285714285714</v>
      </c>
      <c r="BS1329" s="91">
        <v>108.42857142857143</v>
      </c>
      <c r="BT1329" s="91">
        <v>33.428571428571431</v>
      </c>
      <c r="BU1329" s="91">
        <v>8</v>
      </c>
      <c r="BV1329" s="91">
        <v>2.8571428571428572</v>
      </c>
      <c r="BW1329" s="91">
        <v>1.5714285714285714</v>
      </c>
      <c r="BX1329" s="91">
        <v>0.7142857142857143</v>
      </c>
      <c r="BY1329" s="91">
        <v>0</v>
      </c>
      <c r="BZ1329" s="91">
        <v>0</v>
      </c>
      <c r="CA1329" s="91">
        <v>0.14285714285714285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485.71428571428572</v>
      </c>
      <c r="CI1329" s="25">
        <v>0.94786729857819907</v>
      </c>
      <c r="CJ1329" s="194">
        <v>387.28571428571428</v>
      </c>
      <c r="CK1329" s="25">
        <v>0.75578477836632274</v>
      </c>
      <c r="CL1329" s="194">
        <v>46.571428571428569</v>
      </c>
      <c r="CM1329" s="25">
        <v>9.0883746863674369E-2</v>
      </c>
      <c r="CN1329" s="21">
        <v>27.817293002508972</v>
      </c>
      <c r="CO1329" s="21">
        <v>33.097999999999999</v>
      </c>
      <c r="CP1329" s="21">
        <v>37.159999999999997</v>
      </c>
      <c r="CQ1329" s="8"/>
    </row>
    <row r="1330" spans="1:95" x14ac:dyDescent="0.35">
      <c r="A1330" s="134"/>
      <c r="B1330" s="184">
        <v>0.875</v>
      </c>
      <c r="C1330" s="71">
        <v>180.28571428571422</v>
      </c>
      <c r="D1330" s="154">
        <v>0</v>
      </c>
      <c r="E1330" s="91">
        <v>0</v>
      </c>
      <c r="F1330" s="91">
        <v>2.8571428571428572</v>
      </c>
      <c r="G1330" s="91">
        <v>30.571428571428573</v>
      </c>
      <c r="H1330" s="91">
        <v>66.714285714285708</v>
      </c>
      <c r="I1330" s="91">
        <v>54.428571428571431</v>
      </c>
      <c r="J1330" s="91">
        <v>16.428571428571427</v>
      </c>
      <c r="K1330" s="91">
        <v>5.2857142857142856</v>
      </c>
      <c r="L1330" s="91">
        <v>3.1428571428571428</v>
      </c>
      <c r="M1330" s="91">
        <v>0.2857142857142857</v>
      </c>
      <c r="N1330" s="91">
        <v>0.42857142857142855</v>
      </c>
      <c r="O1330" s="91">
        <v>0.14285714285714285</v>
      </c>
      <c r="P1330" s="91">
        <v>0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177.42857142857142</v>
      </c>
      <c r="Y1330" s="25">
        <v>0.98415213946117308</v>
      </c>
      <c r="Z1330" s="194">
        <v>157.85714285714286</v>
      </c>
      <c r="AA1330" s="25">
        <v>0.87559429477020634</v>
      </c>
      <c r="AB1330" s="194">
        <v>25.714285714285715</v>
      </c>
      <c r="AC1330" s="25">
        <v>0.14263074484944538</v>
      </c>
      <c r="AD1330" s="21">
        <v>29.912670364500748</v>
      </c>
      <c r="AE1330" s="21">
        <v>34.82</v>
      </c>
      <c r="AF1330" s="21">
        <v>40.094000000000001</v>
      </c>
      <c r="AG1330" s="8"/>
      <c r="AH1330" s="71">
        <v>212.99999999999997</v>
      </c>
      <c r="AI1330" s="154">
        <v>1</v>
      </c>
      <c r="AJ1330" s="91">
        <v>0.8571428571428571</v>
      </c>
      <c r="AK1330" s="91">
        <v>9.7142857142857135</v>
      </c>
      <c r="AL1330" s="91">
        <v>55.571428571428569</v>
      </c>
      <c r="AM1330" s="91">
        <v>82.714285714285708</v>
      </c>
      <c r="AN1330" s="91">
        <v>43.857142857142854</v>
      </c>
      <c r="AO1330" s="91">
        <v>11.714285714285714</v>
      </c>
      <c r="AP1330" s="91">
        <v>3.8571428571428572</v>
      </c>
      <c r="AQ1330" s="91">
        <v>2.2857142857142856</v>
      </c>
      <c r="AR1330" s="91">
        <v>0.7142857142857143</v>
      </c>
      <c r="AS1330" s="91">
        <v>0.2857142857142857</v>
      </c>
      <c r="AT1330" s="91">
        <v>0.14285714285714285</v>
      </c>
      <c r="AU1330" s="91">
        <v>0.2857142857142857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201.28571428571428</v>
      </c>
      <c r="BD1330" s="25">
        <v>0.94500335345405773</v>
      </c>
      <c r="BE1330" s="194">
        <v>160.57142857142858</v>
      </c>
      <c r="BF1330" s="25">
        <v>0.75385647216633145</v>
      </c>
      <c r="BG1330" s="194">
        <v>19.285714285714285</v>
      </c>
      <c r="BH1330" s="25">
        <v>9.0543259557344075E-2</v>
      </c>
      <c r="BI1330" s="21">
        <v>27.912877263581517</v>
      </c>
      <c r="BJ1330" s="21">
        <v>33.020000000000003</v>
      </c>
      <c r="BK1330" s="21">
        <v>38.247999999999998</v>
      </c>
      <c r="BL1330" s="8"/>
      <c r="BM1330" s="71">
        <v>393.28571428571433</v>
      </c>
      <c r="BN1330" s="154">
        <v>1</v>
      </c>
      <c r="BO1330" s="91">
        <v>0.8571428571428571</v>
      </c>
      <c r="BP1330" s="91">
        <v>12.571428571428571</v>
      </c>
      <c r="BQ1330" s="91">
        <v>86.142857142857139</v>
      </c>
      <c r="BR1330" s="91">
        <v>149.42857142857142</v>
      </c>
      <c r="BS1330" s="91">
        <v>98.285714285714292</v>
      </c>
      <c r="BT1330" s="91">
        <v>28.142857142857142</v>
      </c>
      <c r="BU1330" s="91">
        <v>9.1428571428571423</v>
      </c>
      <c r="BV1330" s="91">
        <v>5.4285714285714288</v>
      </c>
      <c r="BW1330" s="91">
        <v>1</v>
      </c>
      <c r="BX1330" s="91">
        <v>0.7142857142857143</v>
      </c>
      <c r="BY1330" s="91">
        <v>0.2857142857142857</v>
      </c>
      <c r="BZ1330" s="91">
        <v>0.2857142857142857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378.71428571428572</v>
      </c>
      <c r="CI1330" s="25">
        <v>0.96294950962586257</v>
      </c>
      <c r="CJ1330" s="194">
        <v>318.42857142857144</v>
      </c>
      <c r="CK1330" s="25">
        <v>0.80966218670541223</v>
      </c>
      <c r="CL1330" s="194">
        <v>45</v>
      </c>
      <c r="CM1330" s="25">
        <v>0.11442063203777696</v>
      </c>
      <c r="CN1330" s="21">
        <v>28.8296004358881</v>
      </c>
      <c r="CO1330" s="21">
        <v>34.045000000000002</v>
      </c>
      <c r="CP1330" s="21">
        <v>39.055999999999969</v>
      </c>
      <c r="CQ1330" s="8"/>
    </row>
    <row r="1331" spans="1:95" x14ac:dyDescent="0.35">
      <c r="A1331" s="134"/>
      <c r="B1331" s="184">
        <v>0.91666700000000001</v>
      </c>
      <c r="C1331" s="71">
        <v>145.99999999999997</v>
      </c>
      <c r="D1331" s="154">
        <v>0.2857142857142857</v>
      </c>
      <c r="E1331" s="91">
        <v>0.5714285714285714</v>
      </c>
      <c r="F1331" s="91">
        <v>2.2857142857142856</v>
      </c>
      <c r="G1331" s="91">
        <v>22.571428571428573</v>
      </c>
      <c r="H1331" s="91">
        <v>57.428571428571431</v>
      </c>
      <c r="I1331" s="91">
        <v>42.142857142857146</v>
      </c>
      <c r="J1331" s="91">
        <v>13.142857142857142</v>
      </c>
      <c r="K1331" s="91">
        <v>4.5714285714285712</v>
      </c>
      <c r="L1331" s="91">
        <v>1.4285714285714286</v>
      </c>
      <c r="M1331" s="91">
        <v>0.8571428571428571</v>
      </c>
      <c r="N1331" s="91">
        <v>0</v>
      </c>
      <c r="O1331" s="91">
        <v>0.2857142857142857</v>
      </c>
      <c r="P1331" s="91">
        <v>0</v>
      </c>
      <c r="Q1331" s="91">
        <v>0</v>
      </c>
      <c r="R1331" s="91">
        <v>0.2857142857142857</v>
      </c>
      <c r="S1331" s="91">
        <v>0</v>
      </c>
      <c r="T1331" s="91">
        <v>0</v>
      </c>
      <c r="U1331" s="91">
        <v>0</v>
      </c>
      <c r="V1331" s="91">
        <v>0</v>
      </c>
      <c r="W1331" s="194">
        <v>0.14285714285714285</v>
      </c>
      <c r="X1331" s="194">
        <v>142.85714285714286</v>
      </c>
      <c r="Y1331" s="25">
        <v>0.97847358121330741</v>
      </c>
      <c r="Z1331" s="194">
        <v>129</v>
      </c>
      <c r="AA1331" s="25">
        <v>0.88356164383561664</v>
      </c>
      <c r="AB1331" s="194">
        <v>20.714285714285715</v>
      </c>
      <c r="AC1331" s="25">
        <v>0.1418786692759296</v>
      </c>
      <c r="AD1331" s="21">
        <v>29.884138943248491</v>
      </c>
      <c r="AE1331" s="21">
        <v>34.860999999999997</v>
      </c>
      <c r="AF1331" s="21">
        <v>40.158999999999985</v>
      </c>
      <c r="AG1331" s="8"/>
      <c r="AH1331" s="71">
        <v>178.28571428571425</v>
      </c>
      <c r="AI1331" s="154">
        <v>2.1428571428571428</v>
      </c>
      <c r="AJ1331" s="91">
        <v>0.2857142857142857</v>
      </c>
      <c r="AK1331" s="91">
        <v>9.4285714285714288</v>
      </c>
      <c r="AL1331" s="91">
        <v>38.857142857142854</v>
      </c>
      <c r="AM1331" s="91">
        <v>68.285714285714292</v>
      </c>
      <c r="AN1331" s="91">
        <v>39.714285714285715</v>
      </c>
      <c r="AO1331" s="91">
        <v>11.714285714285714</v>
      </c>
      <c r="AP1331" s="91">
        <v>4.4285714285714288</v>
      </c>
      <c r="AQ1331" s="91">
        <v>1.2857142857142858</v>
      </c>
      <c r="AR1331" s="91">
        <v>1.1428571428571428</v>
      </c>
      <c r="AS1331" s="91">
        <v>0.42857142857142855</v>
      </c>
      <c r="AT1331" s="91">
        <v>0.2857142857142857</v>
      </c>
      <c r="AU1331" s="91">
        <v>0</v>
      </c>
      <c r="AV1331" s="91">
        <v>0</v>
      </c>
      <c r="AW1331" s="91">
        <v>0</v>
      </c>
      <c r="AX1331" s="91">
        <v>0</v>
      </c>
      <c r="AY1331" s="91">
        <v>0.14285714285714285</v>
      </c>
      <c r="AZ1331" s="91">
        <v>0</v>
      </c>
      <c r="BA1331" s="91">
        <v>0</v>
      </c>
      <c r="BB1331" s="194">
        <v>0.14285714285714285</v>
      </c>
      <c r="BC1331" s="194">
        <v>166.14285714285714</v>
      </c>
      <c r="BD1331" s="25">
        <v>0.93189102564102577</v>
      </c>
      <c r="BE1331" s="194">
        <v>137.85714285714286</v>
      </c>
      <c r="BF1331" s="25">
        <v>0.77323717948717963</v>
      </c>
      <c r="BG1331" s="194">
        <v>19.571428571428573</v>
      </c>
      <c r="BH1331" s="25">
        <v>0.10977564102564105</v>
      </c>
      <c r="BI1331" s="21">
        <v>28.344583333333333</v>
      </c>
      <c r="BJ1331" s="21">
        <v>33.67949999999999</v>
      </c>
      <c r="BK1331" s="21">
        <v>38.985499999999981</v>
      </c>
      <c r="BL1331" s="8"/>
      <c r="BM1331" s="71">
        <v>324.28571428571428</v>
      </c>
      <c r="BN1331" s="154">
        <v>2.4285714285714284</v>
      </c>
      <c r="BO1331" s="91">
        <v>0.8571428571428571</v>
      </c>
      <c r="BP1331" s="91">
        <v>11.714285714285714</v>
      </c>
      <c r="BQ1331" s="91">
        <v>61.428571428571431</v>
      </c>
      <c r="BR1331" s="91">
        <v>125.71428571428571</v>
      </c>
      <c r="BS1331" s="91">
        <v>81.857142857142861</v>
      </c>
      <c r="BT1331" s="91">
        <v>24.857142857142858</v>
      </c>
      <c r="BU1331" s="91">
        <v>9</v>
      </c>
      <c r="BV1331" s="91">
        <v>2.7142857142857144</v>
      </c>
      <c r="BW1331" s="91">
        <v>2</v>
      </c>
      <c r="BX1331" s="91">
        <v>0.42857142857142855</v>
      </c>
      <c r="BY1331" s="91">
        <v>0.5714285714285714</v>
      </c>
      <c r="BZ1331" s="91">
        <v>0</v>
      </c>
      <c r="CA1331" s="91">
        <v>0</v>
      </c>
      <c r="CB1331" s="91">
        <v>0.2857142857142857</v>
      </c>
      <c r="CC1331" s="91">
        <v>0</v>
      </c>
      <c r="CD1331" s="91">
        <v>0.14285714285714285</v>
      </c>
      <c r="CE1331" s="91">
        <v>0</v>
      </c>
      <c r="CF1331" s="91">
        <v>0</v>
      </c>
      <c r="CG1331" s="194">
        <v>0.2857142857142857</v>
      </c>
      <c r="CH1331" s="194">
        <v>309</v>
      </c>
      <c r="CI1331" s="25">
        <v>0.95286343612334801</v>
      </c>
      <c r="CJ1331" s="194">
        <v>266.85714285714283</v>
      </c>
      <c r="CK1331" s="25">
        <v>0.82290748898678412</v>
      </c>
      <c r="CL1331" s="194">
        <v>40.285714285714285</v>
      </c>
      <c r="CM1331" s="25">
        <v>0.12422907488986784</v>
      </c>
      <c r="CN1331" s="21">
        <v>29.037722466960329</v>
      </c>
      <c r="CO1331" s="21">
        <v>34.263500000000001</v>
      </c>
      <c r="CP1331" s="21">
        <v>39.829000000000001</v>
      </c>
      <c r="CQ1331" s="8"/>
    </row>
    <row r="1332" spans="1:95" x14ac:dyDescent="0.35">
      <c r="A1332" s="134"/>
      <c r="B1332" s="184">
        <v>0.95833299999999999</v>
      </c>
      <c r="C1332" s="72">
        <v>90.571428571428584</v>
      </c>
      <c r="D1332" s="195">
        <v>0.14285714285714285</v>
      </c>
      <c r="E1332" s="196">
        <v>0.42857142857142855</v>
      </c>
      <c r="F1332" s="196">
        <v>1.4285714285714286</v>
      </c>
      <c r="G1332" s="196">
        <v>11.857142857142858</v>
      </c>
      <c r="H1332" s="196">
        <v>24</v>
      </c>
      <c r="I1332" s="196">
        <v>29.285714285714285</v>
      </c>
      <c r="J1332" s="196">
        <v>13.428571428571429</v>
      </c>
      <c r="K1332" s="196">
        <v>5.4285714285714288</v>
      </c>
      <c r="L1332" s="196">
        <v>2.4285714285714284</v>
      </c>
      <c r="M1332" s="196">
        <v>1.1428571428571428</v>
      </c>
      <c r="N1332" s="196">
        <v>0.2857142857142857</v>
      </c>
      <c r="O1332" s="196">
        <v>0</v>
      </c>
      <c r="P1332" s="196">
        <v>0.2857142857142857</v>
      </c>
      <c r="Q1332" s="196">
        <v>0</v>
      </c>
      <c r="R1332" s="196">
        <v>0</v>
      </c>
      <c r="S1332" s="196">
        <v>0.2857142857142857</v>
      </c>
      <c r="T1332" s="196">
        <v>0.14285714285714285</v>
      </c>
      <c r="U1332" s="196">
        <v>0</v>
      </c>
      <c r="V1332" s="196">
        <v>0</v>
      </c>
      <c r="W1332" s="197">
        <v>0</v>
      </c>
      <c r="X1332" s="197">
        <v>88.571428571428569</v>
      </c>
      <c r="Y1332" s="209">
        <v>0.97791798107255501</v>
      </c>
      <c r="Z1332" s="197">
        <v>79.857142857142861</v>
      </c>
      <c r="AA1332" s="209">
        <v>0.8817034700315457</v>
      </c>
      <c r="AB1332" s="197">
        <v>23.285714285714285</v>
      </c>
      <c r="AC1332" s="209">
        <v>0.25709779179810721</v>
      </c>
      <c r="AD1332" s="92">
        <v>31.800599369085152</v>
      </c>
      <c r="AE1332" s="92">
        <v>37.4375</v>
      </c>
      <c r="AF1332" s="92">
        <v>45.91</v>
      </c>
      <c r="AG1332" s="8"/>
      <c r="AH1332" s="72">
        <v>103.85714285714288</v>
      </c>
      <c r="AI1332" s="195">
        <v>0.42857142857142855</v>
      </c>
      <c r="AJ1332" s="196">
        <v>0</v>
      </c>
      <c r="AK1332" s="196">
        <v>3.7142857142857144</v>
      </c>
      <c r="AL1332" s="196">
        <v>19.857142857142858</v>
      </c>
      <c r="AM1332" s="196">
        <v>33.428571428571431</v>
      </c>
      <c r="AN1332" s="196">
        <v>27.428571428571427</v>
      </c>
      <c r="AO1332" s="196">
        <v>12.142857142857142</v>
      </c>
      <c r="AP1332" s="196">
        <v>3.1428571428571428</v>
      </c>
      <c r="AQ1332" s="196">
        <v>1.8571428571428572</v>
      </c>
      <c r="AR1332" s="196">
        <v>0.2857142857142857</v>
      </c>
      <c r="AS1332" s="196">
        <v>0.2857142857142857</v>
      </c>
      <c r="AT1332" s="196">
        <v>0.42857142857142855</v>
      </c>
      <c r="AU1332" s="196">
        <v>0.2857142857142857</v>
      </c>
      <c r="AV1332" s="196">
        <v>0.2857142857142857</v>
      </c>
      <c r="AW1332" s="196">
        <v>0.14285714285714285</v>
      </c>
      <c r="AX1332" s="196">
        <v>0.14285714285714285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99.714285714285708</v>
      </c>
      <c r="BD1332" s="209">
        <v>0.96011004126547428</v>
      </c>
      <c r="BE1332" s="197">
        <v>83.571428571428569</v>
      </c>
      <c r="BF1332" s="209">
        <v>0.80467675378266834</v>
      </c>
      <c r="BG1332" s="197">
        <v>19</v>
      </c>
      <c r="BH1332" s="209">
        <v>0.18294360385144426</v>
      </c>
      <c r="BI1332" s="92">
        <v>30.128088033012379</v>
      </c>
      <c r="BJ1332" s="92">
        <v>35.885999999999989</v>
      </c>
      <c r="BK1332" s="92">
        <v>42.248000000000005</v>
      </c>
      <c r="BL1332" s="8"/>
      <c r="BM1332" s="72">
        <v>194.42857142857142</v>
      </c>
      <c r="BN1332" s="195">
        <v>0.5714285714285714</v>
      </c>
      <c r="BO1332" s="196">
        <v>0.42857142857142855</v>
      </c>
      <c r="BP1332" s="196">
        <v>5.1428571428571432</v>
      </c>
      <c r="BQ1332" s="196">
        <v>31.714285714285715</v>
      </c>
      <c r="BR1332" s="196">
        <v>57.428571428571431</v>
      </c>
      <c r="BS1332" s="196">
        <v>56.714285714285715</v>
      </c>
      <c r="BT1332" s="196">
        <v>25.571428571428573</v>
      </c>
      <c r="BU1332" s="196">
        <v>8.5714285714285712</v>
      </c>
      <c r="BV1332" s="196">
        <v>4.2857142857142856</v>
      </c>
      <c r="BW1332" s="196">
        <v>1.4285714285714286</v>
      </c>
      <c r="BX1332" s="196">
        <v>0.5714285714285714</v>
      </c>
      <c r="BY1332" s="196">
        <v>0.42857142857142855</v>
      </c>
      <c r="BZ1332" s="196">
        <v>0.5714285714285714</v>
      </c>
      <c r="CA1332" s="196">
        <v>0.2857142857142857</v>
      </c>
      <c r="CB1332" s="196">
        <v>0.14285714285714285</v>
      </c>
      <c r="CC1332" s="196">
        <v>0.42857142857142855</v>
      </c>
      <c r="CD1332" s="196">
        <v>0.14285714285714285</v>
      </c>
      <c r="CE1332" s="196">
        <v>0</v>
      </c>
      <c r="CF1332" s="196">
        <v>0</v>
      </c>
      <c r="CG1332" s="197">
        <v>0</v>
      </c>
      <c r="CH1332" s="197">
        <v>188.28571428571428</v>
      </c>
      <c r="CI1332" s="209">
        <v>0.96840558412931665</v>
      </c>
      <c r="CJ1332" s="197">
        <v>163.42857142857142</v>
      </c>
      <c r="CK1332" s="209">
        <v>0.84055841293166789</v>
      </c>
      <c r="CL1332" s="197">
        <v>42.285714285714285</v>
      </c>
      <c r="CM1332" s="209">
        <v>0.21748714180749451</v>
      </c>
      <c r="CN1332" s="92">
        <v>30.907200587803093</v>
      </c>
      <c r="CO1332" s="92">
        <v>36.887</v>
      </c>
      <c r="CP1332" s="92">
        <v>43.434999999999967</v>
      </c>
      <c r="CQ1332" s="8"/>
    </row>
    <row r="1333" spans="1:95" x14ac:dyDescent="0.35">
      <c r="A1333" s="134"/>
      <c r="B1333" s="273" t="s">
        <v>57</v>
      </c>
      <c r="C1333" s="274">
        <v>5047.857142857144</v>
      </c>
      <c r="D1333" s="275">
        <v>86.428571428571431</v>
      </c>
      <c r="E1333" s="275">
        <v>48.285714285714278</v>
      </c>
      <c r="F1333" s="275">
        <v>256.85714285714283</v>
      </c>
      <c r="G1333" s="275">
        <v>1387.285714285714</v>
      </c>
      <c r="H1333" s="275">
        <v>1993.5714285714287</v>
      </c>
      <c r="I1333" s="275">
        <v>1019.4285714285714</v>
      </c>
      <c r="J1333" s="275">
        <v>208.42857142857142</v>
      </c>
      <c r="K1333" s="275">
        <v>32.857142857142854</v>
      </c>
      <c r="L1333" s="275">
        <v>10.571428571428571</v>
      </c>
      <c r="M1333" s="275">
        <v>2.2857142857142856</v>
      </c>
      <c r="N1333" s="275">
        <v>0.71428571428571419</v>
      </c>
      <c r="O1333" s="275">
        <v>0.42857142857142855</v>
      </c>
      <c r="P1333" s="275">
        <v>0.14285714285714285</v>
      </c>
      <c r="Q1333" s="275">
        <v>0.14285714285714285</v>
      </c>
      <c r="R1333" s="275">
        <v>0</v>
      </c>
      <c r="S1333" s="275">
        <v>0</v>
      </c>
      <c r="T1333" s="275">
        <v>0.14285714285714285</v>
      </c>
      <c r="U1333" s="275">
        <v>0</v>
      </c>
      <c r="V1333" s="275">
        <v>0</v>
      </c>
      <c r="W1333" s="276">
        <v>0.2857142857142857</v>
      </c>
      <c r="X1333" s="277">
        <v>4655.4285714285716</v>
      </c>
      <c r="Y1333" s="293">
        <v>0.92225838403848859</v>
      </c>
      <c r="Z1333" s="277">
        <v>3649.5714285714284</v>
      </c>
      <c r="AA1333" s="293">
        <v>0.7229941983868684</v>
      </c>
      <c r="AB1333" s="277">
        <v>256</v>
      </c>
      <c r="AC1333" s="293">
        <v>5.071458893448421E-2</v>
      </c>
      <c r="AD1333" s="294">
        <v>26.707420687703618</v>
      </c>
      <c r="AE1333" s="294">
        <v>31.79</v>
      </c>
      <c r="AF1333" s="294">
        <v>35.04</v>
      </c>
      <c r="AG1333" s="12"/>
      <c r="AH1333" s="277">
        <v>4384.4285714285716</v>
      </c>
      <c r="AI1333" s="275">
        <v>32.428571428571431</v>
      </c>
      <c r="AJ1333" s="275">
        <v>84.285714285714278</v>
      </c>
      <c r="AK1333" s="275">
        <v>527.28571428571433</v>
      </c>
      <c r="AL1333" s="275">
        <v>1605.7142857142858</v>
      </c>
      <c r="AM1333" s="275">
        <v>1421.1428571428573</v>
      </c>
      <c r="AN1333" s="275">
        <v>552.85714285714289</v>
      </c>
      <c r="AO1333" s="275">
        <v>116.57142857142857</v>
      </c>
      <c r="AP1333" s="275">
        <v>30</v>
      </c>
      <c r="AQ1333" s="275">
        <v>9</v>
      </c>
      <c r="AR1333" s="275">
        <v>2.4285714285714284</v>
      </c>
      <c r="AS1333" s="275">
        <v>1.1428571428571428</v>
      </c>
      <c r="AT1333" s="275">
        <v>0.71428571428571419</v>
      </c>
      <c r="AU1333" s="275">
        <v>0.14285714285714285</v>
      </c>
      <c r="AV1333" s="275">
        <v>0.14285714285714285</v>
      </c>
      <c r="AW1333" s="275">
        <v>0</v>
      </c>
      <c r="AX1333" s="275">
        <v>0</v>
      </c>
      <c r="AY1333" s="275">
        <v>0.14285714285714285</v>
      </c>
      <c r="AZ1333" s="275">
        <v>0</v>
      </c>
      <c r="BA1333" s="275">
        <v>0</v>
      </c>
      <c r="BB1333" s="276">
        <v>0.42857142857142855</v>
      </c>
      <c r="BC1333" s="277">
        <v>3739</v>
      </c>
      <c r="BD1333" s="293">
        <v>0.85279072040663384</v>
      </c>
      <c r="BE1333" s="277">
        <v>2459.0000000000005</v>
      </c>
      <c r="BF1333" s="293">
        <v>0.56084845720243726</v>
      </c>
      <c r="BG1333" s="277">
        <v>160</v>
      </c>
      <c r="BH1333" s="293">
        <v>3.649278290052458E-2</v>
      </c>
      <c r="BI1333" s="294">
        <v>25.084452445342254</v>
      </c>
      <c r="BJ1333" s="294">
        <v>30.29</v>
      </c>
      <c r="BK1333" s="294">
        <v>34.01</v>
      </c>
      <c r="BL1333" s="12"/>
      <c r="BM1333" s="277">
        <v>9432.2857142857119</v>
      </c>
      <c r="BN1333" s="275">
        <v>118.85714285714286</v>
      </c>
      <c r="BO1333" s="275">
        <v>132.57142857142856</v>
      </c>
      <c r="BP1333" s="275">
        <v>784.14285714285711</v>
      </c>
      <c r="BQ1333" s="275">
        <v>2993</v>
      </c>
      <c r="BR1333" s="275">
        <v>3414.7142857142862</v>
      </c>
      <c r="BS1333" s="275">
        <v>1572.2857142857142</v>
      </c>
      <c r="BT1333" s="275">
        <v>325</v>
      </c>
      <c r="BU1333" s="275">
        <v>62.857142857142861</v>
      </c>
      <c r="BV1333" s="275">
        <v>19.571428571428569</v>
      </c>
      <c r="BW1333" s="275">
        <v>4.7142857142857135</v>
      </c>
      <c r="BX1333" s="275">
        <v>1.8571428571428568</v>
      </c>
      <c r="BY1333" s="275">
        <v>1.1428571428571426</v>
      </c>
      <c r="BZ1333" s="275">
        <v>0.2857142857142857</v>
      </c>
      <c r="CA1333" s="275">
        <v>0.2857142857142857</v>
      </c>
      <c r="CB1333" s="275">
        <v>0</v>
      </c>
      <c r="CC1333" s="275">
        <v>0</v>
      </c>
      <c r="CD1333" s="275">
        <v>0.2857142857142857</v>
      </c>
      <c r="CE1333" s="275">
        <v>0</v>
      </c>
      <c r="CF1333" s="275">
        <v>0</v>
      </c>
      <c r="CG1333" s="276">
        <v>0.71428571428571419</v>
      </c>
      <c r="CH1333" s="233">
        <v>8394.4285714285706</v>
      </c>
      <c r="CI1333" s="257">
        <v>0.88996758852573243</v>
      </c>
      <c r="CJ1333" s="233">
        <v>6108.5714285714294</v>
      </c>
      <c r="CK1333" s="257">
        <v>0.6476236634053254</v>
      </c>
      <c r="CL1333" s="233">
        <v>415.99999999999994</v>
      </c>
      <c r="CM1333" s="257">
        <v>4.410383788204647E-2</v>
      </c>
      <c r="CN1333" s="258">
        <v>25.953013055463089</v>
      </c>
      <c r="CO1333" s="258">
        <v>31.18</v>
      </c>
      <c r="CP1333" s="258">
        <v>34.630000000000003</v>
      </c>
      <c r="CQ1333" s="8"/>
    </row>
    <row r="1334" spans="1:95" x14ac:dyDescent="0.35">
      <c r="A1334" s="134"/>
      <c r="B1334" s="278" t="s">
        <v>58</v>
      </c>
      <c r="C1334" s="279">
        <v>6003.1428571428587</v>
      </c>
      <c r="D1334" s="280">
        <v>87.714285714285708</v>
      </c>
      <c r="E1334" s="280">
        <v>51.714285714285708</v>
      </c>
      <c r="F1334" s="280">
        <v>288.28571428571428</v>
      </c>
      <c r="G1334" s="280">
        <v>1574.1428571428569</v>
      </c>
      <c r="H1334" s="280">
        <v>2350.0000000000005</v>
      </c>
      <c r="I1334" s="280">
        <v>1284.8571428571429</v>
      </c>
      <c r="J1334" s="280">
        <v>286.85714285714289</v>
      </c>
      <c r="K1334" s="280">
        <v>53.428571428571431</v>
      </c>
      <c r="L1334" s="280">
        <v>17.142857142857142</v>
      </c>
      <c r="M1334" s="280">
        <v>5.2857142857142856</v>
      </c>
      <c r="N1334" s="280">
        <v>1.7142857142857142</v>
      </c>
      <c r="O1334" s="280">
        <v>0.99999999999999978</v>
      </c>
      <c r="P1334" s="280">
        <v>0.14285714285714285</v>
      </c>
      <c r="Q1334" s="280">
        <v>0.2857142857142857</v>
      </c>
      <c r="R1334" s="280">
        <v>0.14285714285714285</v>
      </c>
      <c r="S1334" s="280">
        <v>0</v>
      </c>
      <c r="T1334" s="280">
        <v>0.14285714285714285</v>
      </c>
      <c r="U1334" s="280">
        <v>0</v>
      </c>
      <c r="V1334" s="280">
        <v>0</v>
      </c>
      <c r="W1334" s="281">
        <v>0.2857142857142857</v>
      </c>
      <c r="X1334" s="282">
        <v>5574.4285714285725</v>
      </c>
      <c r="Y1334" s="295">
        <v>0.92858502689067624</v>
      </c>
      <c r="Z1334" s="282">
        <v>4441.1428571428578</v>
      </c>
      <c r="AA1334" s="295">
        <v>0.7398029603541002</v>
      </c>
      <c r="AB1334" s="282">
        <v>366</v>
      </c>
      <c r="AC1334" s="295">
        <v>6.0968064347246664E-2</v>
      </c>
      <c r="AD1334" s="296">
        <v>27.060644186378859</v>
      </c>
      <c r="AE1334" s="296">
        <v>32.200000000000003</v>
      </c>
      <c r="AF1334" s="296">
        <v>35.58</v>
      </c>
      <c r="AG1334" s="12"/>
      <c r="AH1334" s="282">
        <v>5285.5714285714284</v>
      </c>
      <c r="AI1334" s="280">
        <v>36.999999999999993</v>
      </c>
      <c r="AJ1334" s="280">
        <v>95.142857142857153</v>
      </c>
      <c r="AK1334" s="280">
        <v>590.42857142857133</v>
      </c>
      <c r="AL1334" s="280">
        <v>1880.0000000000002</v>
      </c>
      <c r="AM1334" s="280">
        <v>1754.4285714285718</v>
      </c>
      <c r="AN1334" s="280">
        <v>701.42857142857144</v>
      </c>
      <c r="AO1334" s="280">
        <v>161.57142857142858</v>
      </c>
      <c r="AP1334" s="280">
        <v>41.857142857142854</v>
      </c>
      <c r="AQ1334" s="280">
        <v>14.428571428571427</v>
      </c>
      <c r="AR1334" s="280">
        <v>5.1428571428571415</v>
      </c>
      <c r="AS1334" s="280">
        <v>1.8571428571428572</v>
      </c>
      <c r="AT1334" s="280">
        <v>0.99999999999999978</v>
      </c>
      <c r="AU1334" s="280">
        <v>0.42857142857142855</v>
      </c>
      <c r="AV1334" s="280">
        <v>0.2857142857142857</v>
      </c>
      <c r="AW1334" s="280">
        <v>0</v>
      </c>
      <c r="AX1334" s="280">
        <v>0</v>
      </c>
      <c r="AY1334" s="280">
        <v>0.14285714285714285</v>
      </c>
      <c r="AZ1334" s="280">
        <v>0</v>
      </c>
      <c r="BA1334" s="280">
        <v>0</v>
      </c>
      <c r="BB1334" s="281">
        <v>0.42857142857142855</v>
      </c>
      <c r="BC1334" s="282">
        <v>4561.1428571428578</v>
      </c>
      <c r="BD1334" s="295">
        <v>0.86294224168220779</v>
      </c>
      <c r="BE1334" s="282">
        <v>3069.2857142857147</v>
      </c>
      <c r="BF1334" s="295">
        <v>0.58069137003702809</v>
      </c>
      <c r="BG1334" s="282">
        <v>226.28571428571431</v>
      </c>
      <c r="BH1334" s="295">
        <v>4.2811967891024087E-2</v>
      </c>
      <c r="BI1334" s="296">
        <v>25.367794534987535</v>
      </c>
      <c r="BJ1334" s="296">
        <v>30.59</v>
      </c>
      <c r="BK1334" s="296">
        <v>34.479999999999997</v>
      </c>
      <c r="BL1334" s="12"/>
      <c r="BM1334" s="282">
        <v>11288.714285714283</v>
      </c>
      <c r="BN1334" s="280">
        <v>124.71428571428571</v>
      </c>
      <c r="BO1334" s="280">
        <v>146.85714285714286</v>
      </c>
      <c r="BP1334" s="280">
        <v>878.71428571428555</v>
      </c>
      <c r="BQ1334" s="280">
        <v>3454.1428571428578</v>
      </c>
      <c r="BR1334" s="280">
        <v>4104.4285714285716</v>
      </c>
      <c r="BS1334" s="280">
        <v>1986.285714285714</v>
      </c>
      <c r="BT1334" s="280">
        <v>448.4285714285715</v>
      </c>
      <c r="BU1334" s="280">
        <v>95.285714285714278</v>
      </c>
      <c r="BV1334" s="280">
        <v>31.571428571428577</v>
      </c>
      <c r="BW1334" s="280">
        <v>10.428571428571429</v>
      </c>
      <c r="BX1334" s="280">
        <v>3.5714285714285712</v>
      </c>
      <c r="BY1334" s="280">
        <v>1.9999999999999996</v>
      </c>
      <c r="BZ1334" s="280">
        <v>0.5714285714285714</v>
      </c>
      <c r="CA1334" s="280">
        <v>0.5714285714285714</v>
      </c>
      <c r="CB1334" s="280">
        <v>0.14285714285714285</v>
      </c>
      <c r="CC1334" s="280">
        <v>0</v>
      </c>
      <c r="CD1334" s="280">
        <v>0.2857142857142857</v>
      </c>
      <c r="CE1334" s="280">
        <v>0</v>
      </c>
      <c r="CF1334" s="280">
        <v>0</v>
      </c>
      <c r="CG1334" s="281">
        <v>0.71428571428571419</v>
      </c>
      <c r="CH1334" s="238">
        <v>10135.571428571429</v>
      </c>
      <c r="CI1334" s="259">
        <v>0.89784993862391038</v>
      </c>
      <c r="CJ1334" s="238">
        <v>7510.4285714285725</v>
      </c>
      <c r="CK1334" s="259">
        <v>0.66530415965376322</v>
      </c>
      <c r="CL1334" s="238">
        <v>592.28571428571422</v>
      </c>
      <c r="CM1334" s="259">
        <v>5.2467065716708228E-2</v>
      </c>
      <c r="CN1334" s="260">
        <v>26.26802267751621</v>
      </c>
      <c r="CO1334" s="260">
        <v>31.54</v>
      </c>
      <c r="CP1334" s="260">
        <v>35.158999999999942</v>
      </c>
      <c r="CQ1334" s="8"/>
    </row>
    <row r="1335" spans="1:95" x14ac:dyDescent="0.35">
      <c r="A1335" s="134"/>
      <c r="B1335" s="283" t="s">
        <v>59</v>
      </c>
      <c r="C1335" s="284">
        <v>6239.7142857142871</v>
      </c>
      <c r="D1335" s="285">
        <v>88.142857142857139</v>
      </c>
      <c r="E1335" s="285">
        <v>52.714285714285708</v>
      </c>
      <c r="F1335" s="285">
        <v>292</v>
      </c>
      <c r="G1335" s="285">
        <v>1608.5714285714284</v>
      </c>
      <c r="H1335" s="285">
        <v>2431.428571428572</v>
      </c>
      <c r="I1335" s="285">
        <v>1356.2857142857142</v>
      </c>
      <c r="J1335" s="285">
        <v>313.4285714285715</v>
      </c>
      <c r="K1335" s="285">
        <v>63.428571428571431</v>
      </c>
      <c r="L1335" s="285">
        <v>20.999999999999996</v>
      </c>
      <c r="M1335" s="285">
        <v>7.2857142857142847</v>
      </c>
      <c r="N1335" s="285">
        <v>2</v>
      </c>
      <c r="O1335" s="285">
        <v>1.2857142857142856</v>
      </c>
      <c r="P1335" s="285">
        <v>0.42857142857142855</v>
      </c>
      <c r="Q1335" s="285">
        <v>0.2857142857142857</v>
      </c>
      <c r="R1335" s="285">
        <v>0.42857142857142855</v>
      </c>
      <c r="S1335" s="285">
        <v>0.2857142857142857</v>
      </c>
      <c r="T1335" s="285">
        <v>0.2857142857142857</v>
      </c>
      <c r="U1335" s="285">
        <v>0</v>
      </c>
      <c r="V1335" s="285">
        <v>0</v>
      </c>
      <c r="W1335" s="286">
        <v>0.42857142857142855</v>
      </c>
      <c r="X1335" s="287">
        <v>5805.857142857144</v>
      </c>
      <c r="Y1335" s="297">
        <v>0.93046842804157692</v>
      </c>
      <c r="Z1335" s="287">
        <v>4650.0000000000009</v>
      </c>
      <c r="AA1335" s="297">
        <v>0.74522642978158338</v>
      </c>
      <c r="AB1335" s="287">
        <v>410</v>
      </c>
      <c r="AC1335" s="297">
        <v>6.5708136819451424E-2</v>
      </c>
      <c r="AD1335" s="298">
        <v>27.127682836167892</v>
      </c>
      <c r="AE1335" s="298">
        <v>32.200000000000003</v>
      </c>
      <c r="AF1335" s="298">
        <v>35.700000000000003</v>
      </c>
      <c r="AG1335" s="12"/>
      <c r="AH1335" s="287">
        <v>5567.7142857142862</v>
      </c>
      <c r="AI1335" s="285">
        <v>39.571428571428569</v>
      </c>
      <c r="AJ1335" s="285">
        <v>95.428571428571445</v>
      </c>
      <c r="AK1335" s="285">
        <v>603.57142857142844</v>
      </c>
      <c r="AL1335" s="285">
        <v>1938.714285714286</v>
      </c>
      <c r="AM1335" s="285">
        <v>1856.1428571428573</v>
      </c>
      <c r="AN1335" s="285">
        <v>768.57142857142856</v>
      </c>
      <c r="AO1335" s="285">
        <v>185.42857142857144</v>
      </c>
      <c r="AP1335" s="285">
        <v>49.428571428571431</v>
      </c>
      <c r="AQ1335" s="285">
        <v>17.571428571428569</v>
      </c>
      <c r="AR1335" s="285">
        <v>6.5714285714285703</v>
      </c>
      <c r="AS1335" s="285">
        <v>2.5714285714285712</v>
      </c>
      <c r="AT1335" s="285">
        <v>1.7142857142857142</v>
      </c>
      <c r="AU1335" s="285">
        <v>0.71428571428571419</v>
      </c>
      <c r="AV1335" s="285">
        <v>0.5714285714285714</v>
      </c>
      <c r="AW1335" s="285">
        <v>0.14285714285714285</v>
      </c>
      <c r="AX1335" s="285">
        <v>0.14285714285714285</v>
      </c>
      <c r="AY1335" s="285">
        <v>0.2857142857142857</v>
      </c>
      <c r="AZ1335" s="285">
        <v>0</v>
      </c>
      <c r="BA1335" s="285">
        <v>0</v>
      </c>
      <c r="BB1335" s="286">
        <v>0.5714285714285714</v>
      </c>
      <c r="BC1335" s="287">
        <v>4827</v>
      </c>
      <c r="BD1335" s="297">
        <v>0.86696259044491186</v>
      </c>
      <c r="BE1335" s="287">
        <v>3290.7142857142858</v>
      </c>
      <c r="BF1335" s="297">
        <v>0.5910350490070303</v>
      </c>
      <c r="BG1335" s="287">
        <v>264.85714285714289</v>
      </c>
      <c r="BH1335" s="297">
        <v>4.7570174988453839E-2</v>
      </c>
      <c r="BI1335" s="298">
        <v>25.464927183831463</v>
      </c>
      <c r="BJ1335" s="298">
        <v>30.59</v>
      </c>
      <c r="BK1335" s="298">
        <v>34.615999999999985</v>
      </c>
      <c r="BL1335" s="12"/>
      <c r="BM1335" s="287">
        <v>11807.428571428567</v>
      </c>
      <c r="BN1335" s="285">
        <v>127.71428571428571</v>
      </c>
      <c r="BO1335" s="285">
        <v>148.14285714285714</v>
      </c>
      <c r="BP1335" s="285">
        <v>895.57142857142833</v>
      </c>
      <c r="BQ1335" s="285">
        <v>3547.2857142857151</v>
      </c>
      <c r="BR1335" s="285">
        <v>4287.5714285714284</v>
      </c>
      <c r="BS1335" s="285">
        <v>2124.8571428571427</v>
      </c>
      <c r="BT1335" s="285">
        <v>498.85714285714289</v>
      </c>
      <c r="BU1335" s="285">
        <v>112.85714285714285</v>
      </c>
      <c r="BV1335" s="285">
        <v>38.571428571428577</v>
      </c>
      <c r="BW1335" s="285">
        <v>13.857142857142858</v>
      </c>
      <c r="BX1335" s="285">
        <v>4.5714285714285712</v>
      </c>
      <c r="BY1335" s="285">
        <v>2.9999999999999996</v>
      </c>
      <c r="BZ1335" s="285">
        <v>1.1428571428571428</v>
      </c>
      <c r="CA1335" s="285">
        <v>0.8571428571428571</v>
      </c>
      <c r="CB1335" s="285">
        <v>0.5714285714285714</v>
      </c>
      <c r="CC1335" s="285">
        <v>0.42857142857142855</v>
      </c>
      <c r="CD1335" s="285">
        <v>0.5714285714285714</v>
      </c>
      <c r="CE1335" s="285">
        <v>0</v>
      </c>
      <c r="CF1335" s="285">
        <v>0</v>
      </c>
      <c r="CG1335" s="286">
        <v>0.99999999999999989</v>
      </c>
      <c r="CH1335" s="243">
        <v>10632.857142857143</v>
      </c>
      <c r="CI1335" s="261">
        <v>0.90052267337753511</v>
      </c>
      <c r="CJ1335" s="243">
        <v>7940.7142857142871</v>
      </c>
      <c r="CK1335" s="261">
        <v>0.67251851134878804</v>
      </c>
      <c r="CL1335" s="243">
        <v>674.85714285714289</v>
      </c>
      <c r="CM1335" s="261">
        <v>5.7155301747084185E-2</v>
      </c>
      <c r="CN1335" s="262">
        <v>26.345364800531566</v>
      </c>
      <c r="CO1335" s="262">
        <v>31.54</v>
      </c>
      <c r="CP1335" s="262">
        <v>35.270000000000003</v>
      </c>
      <c r="CQ1335" s="8"/>
    </row>
    <row r="1336" spans="1:95" x14ac:dyDescent="0.35">
      <c r="A1336" s="134"/>
      <c r="B1336" s="288" t="s">
        <v>60</v>
      </c>
      <c r="C1336" s="289">
        <v>6419.5714285714303</v>
      </c>
      <c r="D1336" s="290">
        <v>88.285714285714278</v>
      </c>
      <c r="E1336" s="290">
        <v>53.142857142857139</v>
      </c>
      <c r="F1336" s="290">
        <v>294.28571428571428</v>
      </c>
      <c r="G1336" s="290">
        <v>1623.8571428571427</v>
      </c>
      <c r="H1336" s="290">
        <v>2463.2857142857147</v>
      </c>
      <c r="I1336" s="290">
        <v>1408.1428571428571</v>
      </c>
      <c r="J1336" s="290">
        <v>352.57142857142867</v>
      </c>
      <c r="K1336" s="290">
        <v>84.714285714285708</v>
      </c>
      <c r="L1336" s="290">
        <v>30.142857142857146</v>
      </c>
      <c r="M1336" s="290">
        <v>11</v>
      </c>
      <c r="N1336" s="290">
        <v>3.9999999999999987</v>
      </c>
      <c r="O1336" s="290">
        <v>2.5714285714285712</v>
      </c>
      <c r="P1336" s="290">
        <v>1.1428571428571428</v>
      </c>
      <c r="Q1336" s="290">
        <v>0.5714285714285714</v>
      </c>
      <c r="R1336" s="290">
        <v>0.42857142857142855</v>
      </c>
      <c r="S1336" s="290">
        <v>0.42857142857142855</v>
      </c>
      <c r="T1336" s="290">
        <v>0.42857142857142855</v>
      </c>
      <c r="U1336" s="290">
        <v>0</v>
      </c>
      <c r="V1336" s="290">
        <v>0</v>
      </c>
      <c r="W1336" s="291">
        <v>0.5714285714285714</v>
      </c>
      <c r="X1336" s="292">
        <v>5982.8571428571431</v>
      </c>
      <c r="Y1336" s="299">
        <v>0.93197142666399602</v>
      </c>
      <c r="Z1336" s="292">
        <v>4815.8571428571431</v>
      </c>
      <c r="AA1336" s="299">
        <v>0.75018359035983695</v>
      </c>
      <c r="AB1336" s="292">
        <v>488</v>
      </c>
      <c r="AC1336" s="299">
        <v>7.6017535661036542E-2</v>
      </c>
      <c r="AD1336" s="300">
        <v>27.407544562387791</v>
      </c>
      <c r="AE1336" s="300">
        <v>32.622999999999955</v>
      </c>
      <c r="AF1336" s="300">
        <v>36.47</v>
      </c>
      <c r="AG1336" s="12"/>
      <c r="AH1336" s="292">
        <v>5726.4285714285725</v>
      </c>
      <c r="AI1336" s="290">
        <v>40.142857142857139</v>
      </c>
      <c r="AJ1336" s="290">
        <v>95.857142857142875</v>
      </c>
      <c r="AK1336" s="290">
        <v>607.142857142857</v>
      </c>
      <c r="AL1336" s="290">
        <v>1953.5714285714287</v>
      </c>
      <c r="AM1336" s="290">
        <v>1892.2857142857144</v>
      </c>
      <c r="AN1336" s="290">
        <v>814.57142857142856</v>
      </c>
      <c r="AO1336" s="290">
        <v>214.42857142857144</v>
      </c>
      <c r="AP1336" s="290">
        <v>62.142857142857146</v>
      </c>
      <c r="AQ1336" s="290">
        <v>24.285714285714281</v>
      </c>
      <c r="AR1336" s="290">
        <v>8.571428571428573</v>
      </c>
      <c r="AS1336" s="290">
        <v>4.9999999999999991</v>
      </c>
      <c r="AT1336" s="290">
        <v>3.5714285714285703</v>
      </c>
      <c r="AU1336" s="290">
        <v>1.4285714285714284</v>
      </c>
      <c r="AV1336" s="290">
        <v>1.4285714285714284</v>
      </c>
      <c r="AW1336" s="290">
        <v>0.5714285714285714</v>
      </c>
      <c r="AX1336" s="290">
        <v>0.2857142857142857</v>
      </c>
      <c r="AY1336" s="290">
        <v>0.42857142857142855</v>
      </c>
      <c r="AZ1336" s="290">
        <v>0.14285714285714285</v>
      </c>
      <c r="BA1336" s="290">
        <v>0</v>
      </c>
      <c r="BB1336" s="291">
        <v>0.5714285714285714</v>
      </c>
      <c r="BC1336" s="292">
        <v>4981.1428571428569</v>
      </c>
      <c r="BD1336" s="299">
        <v>0.86985156542347486</v>
      </c>
      <c r="BE1336" s="292">
        <v>3433.4285714285716</v>
      </c>
      <c r="BF1336" s="299">
        <v>0.59957590120992876</v>
      </c>
      <c r="BG1336" s="292">
        <v>322</v>
      </c>
      <c r="BH1336" s="299">
        <v>5.623051016589746E-2</v>
      </c>
      <c r="BI1336" s="300">
        <v>25.784053137083735</v>
      </c>
      <c r="BJ1336" s="300">
        <v>31.12</v>
      </c>
      <c r="BK1336" s="300">
        <v>35.49</v>
      </c>
      <c r="BL1336" s="12"/>
      <c r="BM1336" s="292">
        <v>12145.999999999996</v>
      </c>
      <c r="BN1336" s="290">
        <v>128.42857142857144</v>
      </c>
      <c r="BO1336" s="290">
        <v>149</v>
      </c>
      <c r="BP1336" s="290">
        <v>901.42857142857122</v>
      </c>
      <c r="BQ1336" s="290">
        <v>3577.428571428572</v>
      </c>
      <c r="BR1336" s="290">
        <v>4355.5714285714284</v>
      </c>
      <c r="BS1336" s="290">
        <v>2222.7142857142853</v>
      </c>
      <c r="BT1336" s="290">
        <v>567.00000000000011</v>
      </c>
      <c r="BU1336" s="290">
        <v>146.85714285714286</v>
      </c>
      <c r="BV1336" s="290">
        <v>54.428571428571438</v>
      </c>
      <c r="BW1336" s="290">
        <v>19.571428571428569</v>
      </c>
      <c r="BX1336" s="290">
        <v>9.0000000000000018</v>
      </c>
      <c r="BY1336" s="290">
        <v>6.1428571428571432</v>
      </c>
      <c r="BZ1336" s="290">
        <v>2.5714285714285712</v>
      </c>
      <c r="CA1336" s="290">
        <v>1.9999999999999996</v>
      </c>
      <c r="CB1336" s="290">
        <v>1</v>
      </c>
      <c r="CC1336" s="290">
        <v>0.71428571428571419</v>
      </c>
      <c r="CD1336" s="290">
        <v>0.85714285714285698</v>
      </c>
      <c r="CE1336" s="290">
        <v>0.14285714285714285</v>
      </c>
      <c r="CF1336" s="290">
        <v>0</v>
      </c>
      <c r="CG1336" s="291">
        <v>1.1428571428571428</v>
      </c>
      <c r="CH1336" s="248">
        <v>10964.000000000002</v>
      </c>
      <c r="CI1336" s="263">
        <v>0.9026840111971024</v>
      </c>
      <c r="CJ1336" s="248">
        <v>8249.2857142857156</v>
      </c>
      <c r="CK1336" s="263">
        <v>0.67917715414833835</v>
      </c>
      <c r="CL1336" s="248">
        <v>810.00000000000023</v>
      </c>
      <c r="CM1336" s="263">
        <v>6.6688621768483489E-2</v>
      </c>
      <c r="CN1336" s="264">
        <v>26.642123215167747</v>
      </c>
      <c r="CO1336" s="264">
        <v>32.015500000000031</v>
      </c>
      <c r="CP1336" s="264">
        <v>36.08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Props1.xml><?xml version="1.0" encoding="utf-8"?>
<ds:datastoreItem xmlns:ds="http://schemas.openxmlformats.org/officeDocument/2006/customXml" ds:itemID="{ED00EDC4-1039-4C15-920B-DE51D6463B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08dedd76-6ecb-4947-b40e-223924d32621"/>
    <ds:schemaRef ds:uri="129d6622-9759-4be9-87e1-f82a146f545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2025-02-04T11:14:55Z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2025-01-16T13:55:26Z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875bb185-d0c2-4d9a-bb43-6ffd293c9ee5</vt:lpwstr>
  </property>
  <property fmtid="{D5CDD505-2E9C-101B-9397-08002B2CF9AE}" pid="10" name="MSIP_Label_a17471b1-27ab-4640-9264-e69a67407ca3_ContentBits">
    <vt:lpwstr>2</vt:lpwstr>
  </property>
</Properties>
</file>